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1nordplus-rr/Shared Documents/Nordiske sprog/Undirbúningur fyrir umsóknarfrest/2024/"/>
    </mc:Choice>
  </mc:AlternateContent>
  <xr:revisionPtr revIDLastSave="11" documentId="8_{D3AC38B2-FEB2-417F-BE55-FB03EE08EE33}" xr6:coauthVersionLast="47" xr6:coauthVersionMax="47" xr10:uidLastSave="{4B152DE9-B412-42F7-A882-6C55759F3F97}"/>
  <bookViews>
    <workbookView xWindow="28680" yWindow="-120" windowWidth="29040" windowHeight="15720" xr2:uid="{00000000-000D-0000-FFFF-FFFF00000000}"/>
  </bookViews>
  <sheets>
    <sheet name="Activity" sheetId="7" r:id="rId1"/>
    <sheet name="Unit costs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Activity!$B$1:$J$107</definedName>
    <definedName name="programme">'listar-fela'!$A$18:$A$19</definedName>
    <definedName name="type">'listar-fela'!$A$2:$A$7</definedName>
    <definedName name="typeb">'listar-fela'!$A$2:$A$7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7" l="1"/>
  <c r="D13" i="7"/>
  <c r="H91" i="7"/>
  <c r="D11" i="7"/>
  <c r="A22" i="9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18" i="7"/>
  <c r="H18" i="7"/>
  <c r="J18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19" i="7"/>
  <c r="J19" i="7"/>
  <c r="D12" i="7" l="1"/>
  <c r="J16" i="7"/>
  <c r="I16" i="7"/>
  <c r="H16" i="7"/>
  <c r="H82" i="7" l="1"/>
  <c r="H81" i="7"/>
  <c r="D14" i="7" s="1"/>
  <c r="H97" i="7" l="1"/>
  <c r="I97" i="7"/>
  <c r="J97" i="7"/>
  <c r="H98" i="7"/>
  <c r="I98" i="7"/>
  <c r="J98" i="7"/>
  <c r="H99" i="7"/>
  <c r="I99" i="7"/>
  <c r="J99" i="7"/>
  <c r="H100" i="7"/>
  <c r="I100" i="7"/>
  <c r="J100" i="7"/>
  <c r="H101" i="7"/>
  <c r="I101" i="7"/>
  <c r="J101" i="7"/>
  <c r="H102" i="7"/>
  <c r="I102" i="7"/>
  <c r="J102" i="7"/>
  <c r="H103" i="7"/>
  <c r="I103" i="7"/>
  <c r="J103" i="7"/>
  <c r="H104" i="7"/>
  <c r="I104" i="7"/>
  <c r="J104" i="7"/>
  <c r="H105" i="7"/>
  <c r="I105" i="7"/>
  <c r="J105" i="7"/>
  <c r="H106" i="7"/>
  <c r="I106" i="7"/>
  <c r="J106" i="7"/>
  <c r="H107" i="7"/>
  <c r="I107" i="7"/>
  <c r="J107" i="7"/>
  <c r="D15" i="7" l="1"/>
  <c r="D22" i="9"/>
</calcChain>
</file>

<file path=xl/sharedStrings.xml><?xml version="1.0" encoding="utf-8"?>
<sst xmlns="http://schemas.openxmlformats.org/spreadsheetml/2006/main" count="70" uniqueCount="61">
  <si>
    <r>
      <t xml:space="preserve">Make sure to click on </t>
    </r>
    <r>
      <rPr>
        <b/>
        <sz val="11"/>
        <color rgb="FFFF0000"/>
        <rFont val="Calibri"/>
        <family val="2"/>
        <scheme val="minor"/>
      </rPr>
      <t>“Enable Editing”</t>
    </r>
    <r>
      <rPr>
        <b/>
        <sz val="11"/>
        <color theme="1"/>
        <rFont val="Calibri"/>
        <family val="2"/>
        <scheme val="minor"/>
      </rPr>
      <t xml:space="preserve"> at the top if applicable </t>
    </r>
  </si>
  <si>
    <t>To be completed for each activity applied for in the Espresso application</t>
  </si>
  <si>
    <t xml:space="preserve">HOW TO COMPLETE THE FORM </t>
  </si>
  <si>
    <t>Yellow fields are obligatory</t>
  </si>
  <si>
    <t>Nordic Languages/Horizontal budget form</t>
  </si>
  <si>
    <t>Project number:</t>
  </si>
  <si>
    <t xml:space="preserve">as indicated in section 1.1 or 1.2 in the application  </t>
  </si>
  <si>
    <t>Number of active organisations:</t>
  </si>
  <si>
    <t>select number</t>
  </si>
  <si>
    <t>in this project/network</t>
  </si>
  <si>
    <t>Budget summary of a project or network meetings</t>
  </si>
  <si>
    <r>
      <t xml:space="preserve">based on inserted data. </t>
    </r>
    <r>
      <rPr>
        <b/>
        <sz val="11"/>
        <color rgb="FF0070B6"/>
        <rFont val="Calibri"/>
        <family val="2"/>
        <scheme val="minor"/>
      </rPr>
      <t>Use these amounts in the Espresso application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</si>
  <si>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Project Management</t>
  </si>
  <si>
    <t>Travel &amp; subsistence:</t>
  </si>
  <si>
    <t>Project or network activities</t>
  </si>
  <si>
    <t>Extraordinary project support, if justified:</t>
  </si>
  <si>
    <t>Maximum amount:</t>
  </si>
  <si>
    <t>Travel &amp; subsistence</t>
  </si>
  <si>
    <t>Travel no.</t>
  </si>
  <si>
    <r>
      <t xml:space="preserve">Purpose of travel
and justification of domestic travel, if applicable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</si>
  <si>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From country</t>
  </si>
  <si>
    <t>To country</t>
  </si>
  <si>
    <r>
      <t xml:space="preserve">Domestic travel?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</si>
  <si>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Number of partici- pants</t>
  </si>
  <si>
    <t>International travel &amp; subsistence €</t>
  </si>
  <si>
    <t>and domestic travel in addition</t>
  </si>
  <si>
    <t>Domestic travel &amp; subsistence</t>
  </si>
  <si>
    <t>Activity No.</t>
  </si>
  <si>
    <r>
      <t xml:space="preserve">Please name the project or network activities applied for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</si>
  <si>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t xml:space="preserve">Please explain the activity that is being applied for </t>
  </si>
  <si>
    <t>The Amount applied for €</t>
  </si>
  <si>
    <t xml:space="preserve">Activity No. </t>
  </si>
  <si>
    <r>
      <t xml:space="preserve">Please name the project or network activities applied for that need extraordinary costs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</si>
  <si>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Please explain the extraordinary costs (must be justified in the Espresso application form)</t>
  </si>
  <si>
    <t>Unit costs</t>
  </si>
  <si>
    <t xml:space="preserve">Coordinator </t>
  </si>
  <si>
    <t>Partner (up to 6)</t>
  </si>
  <si>
    <t>International travel,  travel &amp; subsistence</t>
  </si>
  <si>
    <t>Participating countries</t>
  </si>
  <si>
    <t>€ per travelling participant</t>
  </si>
  <si>
    <t>Denmark</t>
  </si>
  <si>
    <t>Norway</t>
  </si>
  <si>
    <t>Sweden</t>
  </si>
  <si>
    <t>Finland</t>
  </si>
  <si>
    <t>Åland</t>
  </si>
  <si>
    <t>Lithuania</t>
  </si>
  <si>
    <t>Estonia</t>
  </si>
  <si>
    <t>Latvia</t>
  </si>
  <si>
    <t>Greenland</t>
  </si>
  <si>
    <t>Faroe Islands</t>
  </si>
  <si>
    <t>Iceland</t>
  </si>
  <si>
    <t>Additional domestic travel more than 500 km</t>
  </si>
  <si>
    <t>Yes</t>
  </si>
  <si>
    <t>No</t>
  </si>
  <si>
    <t>Domestic travel and subsistence (with no international travel)</t>
  </si>
  <si>
    <t>Domestic travel and subsistence</t>
  </si>
  <si>
    <t>select from list</t>
  </si>
  <si>
    <t>Network Activities</t>
  </si>
  <si>
    <t>Project Support</t>
  </si>
  <si>
    <t>7 or more</t>
  </si>
  <si>
    <r>
      <rPr>
        <b/>
        <sz val="14"/>
        <color rgb="FFFF0000"/>
        <rFont val="Calibri"/>
        <family val="2"/>
        <scheme val="minor"/>
      </rPr>
      <t>Budget for projects and networks, Nordplus Horizontal and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Annex to the 2024 application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</si>
</sst>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6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3" fillId="0" borderId="0" xfId="0" applyFo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6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0" fontId="10" fillId="0" borderId="0" xfId="2" applyFill="1" applyProtection="1"/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Protection="1">
      <protection locked="0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7" fontId="17" fillId="9" borderId="0" xfId="0" applyNumberFormat="1" applyFont="1" applyFill="1" applyAlignment="1">
      <alignment horizontal="center"/>
    </xf>
    <xf numFmtId="0" fontId="0" fillId="0" borderId="10" xfId="0" applyBorder="1"/>
    <xf numFmtId="0" fontId="2" fillId="0" borderId="3" xfId="0" applyFont="1" applyBorder="1" applyAlignment="1">
      <alignment horizontal="right"/>
    </xf>
    <xf numFmtId="167" fontId="6" fillId="3" borderId="9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67" fontId="6" fillId="3" borderId="9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7" fontId="24" fillId="3" borderId="9" xfId="0" applyNumberFormat="1" applyFont="1" applyFill="1" applyBorder="1" applyAlignment="1" applyProtection="1">
      <alignment horizontal="center" vertical="center"/>
      <protection locked="0"/>
    </xf>
    <xf numFmtId="167" fontId="24" fillId="3" borderId="4" xfId="0" applyNumberFormat="1" applyFont="1" applyFill="1" applyBorder="1" applyAlignment="1" applyProtection="1">
      <alignment horizontal="center" vertical="center"/>
      <protection locked="0"/>
    </xf>
    <xf numFmtId="167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3" fillId="0" borderId="2" xfId="0" applyFont="1" applyBorder="1" applyAlignment="1">
      <alignment horizontal="left" wrapText="1"/>
    </xf>
  </cellXfs>
  <cellStyles count="3">
    <cellStyle name="Bad" xfId="2" builtinId="27"/>
    <cellStyle name="Comma" xfId="1" builtinId="3"/>
    <cellStyle name="Normal" xfId="0" builtinId="0"/>
  </cellStyles>
  <dxfs count="11"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430880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276225</xdr:rowOff>
    </xdr:from>
    <xdr:to>
      <xdr:col>17</xdr:col>
      <xdr:colOff>19052</xdr:colOff>
      <xdr:row>61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9934576" y="4171950"/>
          <a:ext cx="3724276" cy="9124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Management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>
              <a:effectLst/>
            </a:rPr>
            <a:t>A</a:t>
          </a:r>
          <a:r>
            <a:rPr lang="is-IS" sz="1000" b="0" baseline="0">
              <a:effectLst/>
            </a:rPr>
            <a:t> fixed sum based on the number of active partners in the project that is being applied for. The project coordinator (the partner that is responsible for the application) receives 3000 € and each partner receives 1000 €. The maximum number of project partners that can receive funding is 7 partners, inclusive the project coordinator. This does not however exclude the possibility of having more partners in the project and each receiving less administrational support. </a:t>
          </a:r>
          <a:endParaRPr lang="is-IS" sz="1000" b="0">
            <a:effectLst/>
          </a:endParaRPr>
        </a:p>
        <a:p>
          <a:endParaRPr lang="en-GB" sz="1050" b="1"/>
        </a:p>
        <a:p>
          <a:r>
            <a:rPr lang="en-GB" sz="1050" b="1"/>
            <a:t>Travel</a:t>
          </a:r>
          <a:r>
            <a:rPr lang="en-GB" sz="1050" b="1" baseline="0"/>
            <a:t> &amp; subsistence</a:t>
          </a:r>
          <a:endParaRPr lang="en-GB" sz="1050" b="1"/>
        </a:p>
        <a:p>
          <a:r>
            <a:rPr lang="en-GB" sz="1000"/>
            <a:t>Please insert information</a:t>
          </a:r>
          <a:r>
            <a:rPr lang="en-GB" sz="1000" baseline="0"/>
            <a:t> and data in each row, in light yellow cells. Other cells are locked.</a:t>
          </a:r>
          <a:endParaRPr lang="en-GB" sz="1000"/>
        </a:p>
        <a:p>
          <a:endParaRPr lang="en-GB" sz="1000"/>
        </a:p>
        <a:p>
          <a:r>
            <a:rPr lang="en-GB" sz="1100" b="1" baseline="2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  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Purpose </a:t>
          </a:r>
          <a:r>
            <a:rPr lang="en-GB" sz="1000" baseline="0"/>
            <a:t>of travel:  With reference to the activities descripted in detail in the Espresso application, e.g. date and location of meetings/visits. Full description should not be repeated here. There has to be a connection between the activities described in Espresso and the proposed travel in this budget. </a:t>
          </a:r>
          <a:r>
            <a:rPr lang="en-GB" sz="1000"/>
            <a:t>Costs for </a:t>
          </a:r>
          <a:r>
            <a:rPr lang="en-GB" sz="1000">
              <a:solidFill>
                <a:srgbClr val="FF0000"/>
              </a:solidFill>
            </a:rPr>
            <a:t>domestic travel will not be approved if not clearly justified</a:t>
          </a:r>
          <a:r>
            <a:rPr lang="en-GB" sz="1000"/>
            <a:t> by indicating between which cities/town/locations the travel is and the estimated distance. Use the Erasmus+ distance calculator https://ec.europa.eu/programmes/erasmus-plus/resources/distance-calculator_en</a:t>
          </a:r>
        </a:p>
        <a:p>
          <a:endParaRPr lang="en-GB" sz="1000"/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GB" sz="1100" b="1" baseline="2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000"/>
            <a:t>Please note</a:t>
          </a:r>
          <a:r>
            <a:rPr lang="en-GB" sz="1000" baseline="0"/>
            <a:t> there are three types of travelling participants, for which unit costs are calculated: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International travelers that also need to travel domestically (</a:t>
          </a:r>
          <a:r>
            <a:rPr lang="en-GB" sz="1000" baseline="0">
              <a:solidFill>
                <a:srgbClr val="FF0000"/>
              </a:solidFill>
            </a:rPr>
            <a:t>more than 500 km</a:t>
          </a:r>
          <a:r>
            <a:rPr lang="en-GB" sz="1000" baseline="0"/>
            <a:t> round trip domestically in home and/or host country)</a:t>
          </a:r>
        </a:p>
        <a:p>
          <a:pPr marL="228600" indent="-228600">
            <a:buFont typeface="+mj-lt"/>
            <a:buAutoNum type="arabicPeriod"/>
          </a:pPr>
          <a:r>
            <a:rPr lang="en-GB" sz="1000" baseline="0"/>
            <a:t>Domestic travelers, participants from partner institution(s) in the same country as the hosting institution 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need</a:t>
          </a:r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subsistance and travel support</a:t>
          </a:r>
          <a:r>
            <a:rPr lang="en-GB" sz="1000" baseline="0"/>
            <a:t>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r>
            <a:rPr lang="en-GB" sz="1000" baseline="0">
              <a:solidFill>
                <a:schemeClr val="tx1"/>
              </a:solidFill>
            </a:rPr>
            <a:t>Other participants can be indicated for information but no costs are calculated for their participation.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Project or network activities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Grant may cover rent of premises, support for dissemination, producation, publication of materials, translation, catering, costs for website, external experts, gest lecturers, etc.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Extraordinary project support, if justified: </a:t>
          </a:r>
          <a:endParaRPr lang="is-IS" sz="1000">
            <a:effectLst/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will be a new grant only for the exceptional cases. It is intended for a) extraordinary projects which are extensive, research-based and/or labor intensive, and b) Inclusion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support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connection with participants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special needs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projects may apply for extraordinary, organizational support beyond the fixed rates. If applying for such support, the need must be explained and justified. </a:t>
          </a:r>
        </a:p>
        <a:p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Note: Support for participants with special needs may also be applied for after the application deadline. 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buFontTx/>
            <a:buNone/>
          </a:pP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16</xdr:row>
      <xdr:rowOff>142876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10410825" y="1495425"/>
          <a:ext cx="3893102" cy="24860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Please insert information</a:t>
          </a:r>
          <a:r>
            <a:rPr lang="en-GB" sz="1000" baseline="0"/>
            <a:t> and data in yellow cells. Other cells are locked.</a:t>
          </a:r>
        </a:p>
        <a:p>
          <a:endParaRPr lang="en-GB" sz="1000"/>
        </a:p>
        <a:p>
          <a:r>
            <a:rPr lang="en-GB" sz="1000"/>
            <a:t>Unit</a:t>
          </a:r>
          <a:r>
            <a:rPr lang="en-GB" sz="1000" baseline="0"/>
            <a:t> rates are on the sheet: Unit costs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The division into Project Management, Travel &amp; subsistence,</a:t>
          </a:r>
          <a:r>
            <a:rPr lang="en-GB" sz="1000" baseline="0">
              <a:solidFill>
                <a:sysClr val="windowText" lastClr="000000"/>
              </a:solidFill>
            </a:rPr>
            <a:t> Project or networks activities and Extraordinary Project Support </a:t>
          </a:r>
          <a:r>
            <a:rPr lang="en-GB" sz="1000">
              <a:solidFill>
                <a:sysClr val="windowText" lastClr="000000"/>
              </a:solidFill>
            </a:rPr>
            <a:t>should be used in the Espresso application.</a:t>
          </a:r>
        </a:p>
        <a:p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The used/applied amounts in Espresso </a:t>
          </a:r>
          <a:r>
            <a:rPr lang="en-GB" sz="1000" b="0">
              <a:solidFill>
                <a:sysClr val="windowText" lastClr="000000"/>
              </a:solidFill>
            </a:rPr>
            <a:t>should in most cases be identical, as instructed in Espresso and the handbook, but they </a:t>
          </a:r>
          <a:r>
            <a:rPr lang="en-GB" sz="1000" b="1">
              <a:solidFill>
                <a:sysClr val="windowText" lastClr="000000"/>
              </a:solidFill>
            </a:rPr>
            <a:t>may be lower</a:t>
          </a:r>
          <a:r>
            <a:rPr lang="en-GB" sz="1000" b="0">
              <a:solidFill>
                <a:sysClr val="windowText" lastClr="000000"/>
              </a:solidFill>
            </a:rPr>
            <a:t> if preferred by the applicant. In any case, the applied amounts in Espresso must not be higher than the calculated amount in the budget model. 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B1:S127"/>
  <sheetViews>
    <sheetView showGridLines="0" tabSelected="1" zoomScaleNormal="100" zoomScaleSheetLayoutView="100" workbookViewId="0">
      <selection activeCell="I12" sqref="I12"/>
    </sheetView>
  </sheetViews>
  <sheetFormatPr defaultColWidth="9.140625" defaultRowHeight="15" x14ac:dyDescent="0.25"/>
  <cols>
    <col min="1" max="1" width="4.42578125" customWidth="1"/>
    <col min="2" max="2" width="7.28515625" customWidth="1"/>
    <col min="3" max="3" width="52.28515625" customWidth="1"/>
    <col min="4" max="4" width="12.7109375" customWidth="1"/>
    <col min="5" max="5" width="11.7109375" customWidth="1"/>
    <col min="6" max="7" width="8.85546875" customWidth="1"/>
    <col min="8" max="10" width="11.140625" customWidth="1"/>
    <col min="17" max="17" width="10.140625" customWidth="1"/>
  </cols>
  <sheetData>
    <row r="1" spans="2:17" ht="45" customHeight="1" x14ac:dyDescent="0.25">
      <c r="C1" s="78" t="s">
        <v>60</v>
      </c>
      <c r="D1" s="78"/>
      <c r="E1" s="78"/>
      <c r="F1" s="78"/>
      <c r="G1" s="78"/>
      <c r="H1" s="78"/>
      <c r="I1" s="78"/>
      <c r="J1" s="78"/>
    </row>
    <row r="2" spans="2:17" x14ac:dyDescent="0.25">
      <c r="L2" s="85" t="s">
        <v>0</v>
      </c>
      <c r="M2" s="85"/>
      <c r="N2" s="85"/>
      <c r="O2" s="85"/>
      <c r="P2" s="85"/>
      <c r="Q2" s="85"/>
    </row>
    <row r="3" spans="2:17" ht="15.75" x14ac:dyDescent="0.25">
      <c r="B3" s="84" t="s">
        <v>1</v>
      </c>
      <c r="C3" s="84"/>
      <c r="D3" s="84"/>
      <c r="E3" s="84"/>
      <c r="F3" s="84"/>
      <c r="G3" s="84"/>
      <c r="H3" s="84"/>
      <c r="I3" s="84"/>
      <c r="J3" s="84"/>
      <c r="K3" s="17"/>
      <c r="L3" s="86" t="s">
        <v>2</v>
      </c>
      <c r="M3" s="86"/>
      <c r="N3" s="86"/>
      <c r="O3" s="86"/>
      <c r="P3" s="86"/>
      <c r="Q3" s="86"/>
    </row>
    <row r="4" spans="2:17" ht="15.75" x14ac:dyDescent="0.25">
      <c r="B4" s="17"/>
      <c r="C4" s="17"/>
      <c r="D4" s="17"/>
      <c r="E4" s="17"/>
      <c r="I4" s="17"/>
      <c r="L4" s="82" t="s">
        <v>3</v>
      </c>
      <c r="M4" s="82"/>
      <c r="N4" s="82"/>
      <c r="O4" s="82"/>
      <c r="P4" s="82"/>
      <c r="Q4" s="82"/>
    </row>
    <row r="5" spans="2:17" ht="26.25" customHeight="1" thickBot="1" x14ac:dyDescent="0.3">
      <c r="C5" s="18" t="s">
        <v>4</v>
      </c>
      <c r="D5" s="19"/>
      <c r="E5" s="19"/>
      <c r="I5" s="19"/>
    </row>
    <row r="6" spans="2:17" ht="15" customHeight="1" x14ac:dyDescent="0.25">
      <c r="C6" s="20" t="s">
        <v>5</v>
      </c>
      <c r="D6" s="80"/>
      <c r="E6" s="80"/>
      <c r="F6" s="80"/>
      <c r="G6" s="80"/>
      <c r="H6" s="21" t="s">
        <v>6</v>
      </c>
      <c r="I6" s="10"/>
    </row>
    <row r="7" spans="2:17" ht="15" customHeight="1" x14ac:dyDescent="0.25">
      <c r="C7" s="22" t="s">
        <v>7</v>
      </c>
      <c r="D7" s="81" t="s">
        <v>8</v>
      </c>
      <c r="E7" s="81"/>
      <c r="F7" s="81"/>
      <c r="G7" s="81"/>
      <c r="H7" s="21" t="s">
        <v>9</v>
      </c>
      <c r="I7" s="10"/>
    </row>
    <row r="8" spans="2:17" ht="23.25" customHeight="1" x14ac:dyDescent="0.25">
      <c r="C8" s="44"/>
      <c r="D8" s="23"/>
      <c r="E8" s="24"/>
      <c r="G8" s="1"/>
      <c r="H8" s="25"/>
    </row>
    <row r="9" spans="2:17" ht="18.75" x14ac:dyDescent="0.3">
      <c r="C9" s="79" t="s">
        <v>10</v>
      </c>
      <c r="D9" s="79"/>
    </row>
    <row r="10" spans="2:17" ht="15.75" customHeight="1" x14ac:dyDescent="0.25">
      <c r="C10" s="87" t="s">
        <v>11</v>
      </c>
      <c r="D10" s="87"/>
      <c r="E10" s="87"/>
      <c r="F10" s="87"/>
      <c r="G10" s="87"/>
      <c r="H10" s="87"/>
      <c r="I10" s="87"/>
    </row>
    <row r="11" spans="2:17" x14ac:dyDescent="0.25">
      <c r="C11" s="26" t="s">
        <v>12</v>
      </c>
      <c r="D11" s="27" t="str">
        <f>IF(ISNUMBER(D7),IF(D7&gt;0,'Unit costs'!C5+('Unit costs'!C6*(Activity!D7-1)),0),IF(D7="7 or more",'Unit costs'!C5+'Unit costs'!C6*6,"0 €"))</f>
        <v>0 €</v>
      </c>
    </row>
    <row r="12" spans="2:17" x14ac:dyDescent="0.25">
      <c r="C12" s="26" t="s">
        <v>13</v>
      </c>
      <c r="D12" s="27">
        <f>SUM(H18:J42)</f>
        <v>0</v>
      </c>
    </row>
    <row r="13" spans="2:17" x14ac:dyDescent="0.25">
      <c r="C13" s="26" t="s">
        <v>14</v>
      </c>
      <c r="D13" s="27">
        <f>SUM(H45:J69)</f>
        <v>0</v>
      </c>
    </row>
    <row r="14" spans="2:17" x14ac:dyDescent="0.25">
      <c r="C14" s="26" t="s">
        <v>15</v>
      </c>
      <c r="D14" s="50">
        <f>SUM(H72:J96)</f>
        <v>0</v>
      </c>
    </row>
    <row r="15" spans="2:17" ht="21.75" customHeight="1" thickBot="1" x14ac:dyDescent="0.3">
      <c r="C15" s="28" t="s">
        <v>16</v>
      </c>
      <c r="D15" s="29">
        <f>SUM(D11:D14)</f>
        <v>0</v>
      </c>
    </row>
    <row r="16" spans="2:17" ht="19.5" thickBot="1" x14ac:dyDescent="0.3">
      <c r="C16" s="43" t="s">
        <v>17</v>
      </c>
      <c r="D16" s="51"/>
      <c r="H16" s="30">
        <f>SUM(H18:H42)</f>
        <v>0</v>
      </c>
      <c r="I16" s="30">
        <f t="shared" ref="I16:J16" si="0">SUM(I18:I42)</f>
        <v>0</v>
      </c>
      <c r="J16" s="30">
        <f t="shared" si="0"/>
        <v>0</v>
      </c>
    </row>
    <row r="17" spans="2:19" s="31" customFormat="1" ht="49.5" customHeight="1" x14ac:dyDescent="0.25">
      <c r="B17" s="32" t="s">
        <v>18</v>
      </c>
      <c r="C17" s="33" t="s">
        <v>19</v>
      </c>
      <c r="D17" s="33" t="s">
        <v>20</v>
      </c>
      <c r="E17" s="33" t="s">
        <v>21</v>
      </c>
      <c r="F17" s="33" t="s">
        <v>22</v>
      </c>
      <c r="G17" s="33" t="s">
        <v>23</v>
      </c>
      <c r="H17" s="34" t="s">
        <v>24</v>
      </c>
      <c r="I17" s="35" t="s">
        <v>25</v>
      </c>
      <c r="J17" s="36" t="s">
        <v>26</v>
      </c>
      <c r="M17"/>
      <c r="O17"/>
      <c r="Q17"/>
      <c r="S17"/>
    </row>
    <row r="18" spans="2:19" x14ac:dyDescent="0.25">
      <c r="B18" s="37">
        <v>1</v>
      </c>
      <c r="C18" s="14"/>
      <c r="D18" s="15"/>
      <c r="E18" s="15"/>
      <c r="F18" s="15"/>
      <c r="G18" s="15"/>
      <c r="H18" s="38">
        <f>IFERROR(G18*IF(D18&lt;&gt;E18,(IF(VLOOKUP(D18,'Unit costs'!$B$11:$C$21,2,FALSE)&gt;=VLOOKUP(E18,'Unit costs'!$B$11:$C$21,2,FALSE),VLOOKUP(D18,'Unit costs'!$B$11:$C$21,2,FALSE),VLOOKUP(E18,'Unit costs'!$B$11:$C$21,2,FALSE))),0)," ")</f>
        <v>0</v>
      </c>
      <c r="I18" s="38">
        <f>IF(D18=E18,0,G18*IF($F18='Unit costs'!$B$24,'Unit costs'!$C$24,'Unit costs'!$C$25))</f>
        <v>0</v>
      </c>
      <c r="J18" s="38">
        <f>IF(D18=E18,G18*IF($F18='Unit costs'!$B$24,'Unit costs'!$C$30,'Unit costs'!$C$25),0)</f>
        <v>0</v>
      </c>
    </row>
    <row r="19" spans="2:19" x14ac:dyDescent="0.25">
      <c r="B19" s="37">
        <v>2</v>
      </c>
      <c r="C19" s="14"/>
      <c r="D19" s="15"/>
      <c r="E19" s="15"/>
      <c r="F19" s="15"/>
      <c r="G19" s="15"/>
      <c r="H19" s="38">
        <f>IFERROR(G19*IF(D19&lt;&gt;E19,(IF(VLOOKUP(D19,'Unit costs'!$B$11:$C$21,2,FALSE)&gt;=VLOOKUP(E19,'Unit costs'!$B$11:$C$21,2,FALSE),VLOOKUP(D19,'Unit costs'!$B$11:$C$21,2,FALSE),VLOOKUP(E19,'Unit costs'!$B$11:$C$21,2,FALSE))),0)," ")</f>
        <v>0</v>
      </c>
      <c r="I19" s="38">
        <f>IF(D19=E19,0,G19*IF($F19='Unit costs'!$B$24,'Unit costs'!$C$24,'Unit costs'!$C$25))</f>
        <v>0</v>
      </c>
      <c r="J19" s="38">
        <f>IF(D19=E19,G19*IF($F19='Unit costs'!$B$24,'Unit costs'!$C$30,'Unit costs'!$C$25),0)</f>
        <v>0</v>
      </c>
    </row>
    <row r="20" spans="2:19" x14ac:dyDescent="0.25">
      <c r="B20" s="37">
        <v>3</v>
      </c>
      <c r="C20" s="14"/>
      <c r="D20" s="15"/>
      <c r="E20" s="15"/>
      <c r="F20" s="15"/>
      <c r="G20" s="15"/>
      <c r="H20" s="38">
        <f>IFERROR(G20*IF(D20&lt;&gt;E20,(IF(VLOOKUP(D20,'Unit costs'!$B$11:$C$21,2,FALSE)&gt;=VLOOKUP(E20,'Unit costs'!$B$11:$C$21,2,FALSE),VLOOKUP(D20,'Unit costs'!$B$11:$C$21,2,FALSE),VLOOKUP(E20,'Unit costs'!$B$11:$C$21,2,FALSE))),0)," ")</f>
        <v>0</v>
      </c>
      <c r="I20" s="38">
        <f>IF(D20=E20,0,G20*IF($F20='Unit costs'!$B$24,'Unit costs'!$C$24,'Unit costs'!$C$25))</f>
        <v>0</v>
      </c>
      <c r="J20" s="38">
        <f>IF(D20=E20,G20*IF($F20='Unit costs'!$B$24,'Unit costs'!$C$30,'Unit costs'!$C$25),0)</f>
        <v>0</v>
      </c>
    </row>
    <row r="21" spans="2:19" x14ac:dyDescent="0.25">
      <c r="B21" s="37">
        <v>4</v>
      </c>
      <c r="C21" s="14"/>
      <c r="D21" s="15"/>
      <c r="E21" s="15"/>
      <c r="F21" s="15"/>
      <c r="G21" s="15"/>
      <c r="H21" s="38">
        <f>IFERROR(G21*IF(D21&lt;&gt;E21,(IF(VLOOKUP(D21,'Unit costs'!$B$11:$C$21,2,FALSE)&gt;=VLOOKUP(E21,'Unit costs'!$B$11:$C$21,2,FALSE),VLOOKUP(D21,'Unit costs'!$B$11:$C$21,2,FALSE),VLOOKUP(E21,'Unit costs'!$B$11:$C$21,2,FALSE))),0)," ")</f>
        <v>0</v>
      </c>
      <c r="I21" s="38">
        <f>IF(D21=E21,0,G21*IF($F21='Unit costs'!$B$24,'Unit costs'!$C$24,'Unit costs'!$C$25))</f>
        <v>0</v>
      </c>
      <c r="J21" s="38">
        <f>IF(D21=E21,G21*IF($F21='Unit costs'!$B$24,'Unit costs'!$C$30,'Unit costs'!$C$25),0)</f>
        <v>0</v>
      </c>
    </row>
    <row r="22" spans="2:19" x14ac:dyDescent="0.25">
      <c r="B22" s="37">
        <v>5</v>
      </c>
      <c r="C22" s="14"/>
      <c r="D22" s="15"/>
      <c r="E22" s="15"/>
      <c r="F22" s="15"/>
      <c r="G22" s="15"/>
      <c r="H22" s="38">
        <f>IFERROR(G22*IF(D22&lt;&gt;E22,(IF(VLOOKUP(D22,'Unit costs'!$B$11:$C$21,2,FALSE)&gt;=VLOOKUP(E22,'Unit costs'!$B$11:$C$21,2,FALSE),VLOOKUP(D22,'Unit costs'!$B$11:$C$21,2,FALSE),VLOOKUP(E22,'Unit costs'!$B$11:$C$21,2,FALSE))),0)," ")</f>
        <v>0</v>
      </c>
      <c r="I22" s="38">
        <f>IF(D22=E22,0,G22*IF($F22='Unit costs'!$B$24,'Unit costs'!$C$24,'Unit costs'!$C$25))</f>
        <v>0</v>
      </c>
      <c r="J22" s="38">
        <f>IF(D22=E22,G22*IF($F22='Unit costs'!$B$24,'Unit costs'!$C$30,'Unit costs'!$C$25),0)</f>
        <v>0</v>
      </c>
    </row>
    <row r="23" spans="2:19" x14ac:dyDescent="0.25">
      <c r="B23" s="37">
        <v>6</v>
      </c>
      <c r="C23" s="14"/>
      <c r="D23" s="15"/>
      <c r="E23" s="15"/>
      <c r="F23" s="15"/>
      <c r="G23" s="15"/>
      <c r="H23" s="38">
        <f>IFERROR(G23*IF(D23&lt;&gt;E23,(IF(VLOOKUP(D23,'Unit costs'!$B$11:$C$21,2,FALSE)&gt;=VLOOKUP(E23,'Unit costs'!$B$11:$C$21,2,FALSE),VLOOKUP(D23,'Unit costs'!$B$11:$C$21,2,FALSE),VLOOKUP(E23,'Unit costs'!$B$11:$C$21,2,FALSE))),0)," ")</f>
        <v>0</v>
      </c>
      <c r="I23" s="38">
        <f>IF(D23=E23,0,G23*IF($F23='Unit costs'!$B$24,'Unit costs'!$C$24,'Unit costs'!$C$25))</f>
        <v>0</v>
      </c>
      <c r="J23" s="38">
        <f>IF(D23=E23,G23*IF($F23='Unit costs'!$B$24,'Unit costs'!$C$30,'Unit costs'!$C$25),0)</f>
        <v>0</v>
      </c>
    </row>
    <row r="24" spans="2:19" x14ac:dyDescent="0.25">
      <c r="B24" s="37">
        <v>7</v>
      </c>
      <c r="C24" s="14"/>
      <c r="D24" s="15"/>
      <c r="E24" s="15"/>
      <c r="F24" s="15"/>
      <c r="G24" s="15"/>
      <c r="H24" s="38">
        <f>IFERROR(G24*IF(D24&lt;&gt;E24,(IF(VLOOKUP(D24,'Unit costs'!$B$11:$C$21,2,FALSE)&gt;=VLOOKUP(E24,'Unit costs'!$B$11:$C$21,2,FALSE),VLOOKUP(D24,'Unit costs'!$B$11:$C$21,2,FALSE),VLOOKUP(E24,'Unit costs'!$B$11:$C$21,2,FALSE))),0)," ")</f>
        <v>0</v>
      </c>
      <c r="I24" s="38">
        <f>IF(D24=E24,0,G24*IF($F24='Unit costs'!$B$24,'Unit costs'!$C$24,'Unit costs'!$C$25))</f>
        <v>0</v>
      </c>
      <c r="J24" s="38">
        <f>IF(D24=E24,G24*IF($F24='Unit costs'!$B$24,'Unit costs'!$C$30,'Unit costs'!$C$25),0)</f>
        <v>0</v>
      </c>
    </row>
    <row r="25" spans="2:19" x14ac:dyDescent="0.25">
      <c r="B25" s="37">
        <v>8</v>
      </c>
      <c r="C25" s="14"/>
      <c r="D25" s="15"/>
      <c r="E25" s="15"/>
      <c r="F25" s="15"/>
      <c r="G25" s="15"/>
      <c r="H25" s="38">
        <f>IFERROR(G25*IF(D25&lt;&gt;E25,(IF(VLOOKUP(D25,'Unit costs'!$B$11:$C$21,2,FALSE)&gt;=VLOOKUP(E25,'Unit costs'!$B$11:$C$21,2,FALSE),VLOOKUP(D25,'Unit costs'!$B$11:$C$21,2,FALSE),VLOOKUP(E25,'Unit costs'!$B$11:$C$21,2,FALSE))),0)," ")</f>
        <v>0</v>
      </c>
      <c r="I25" s="38">
        <f>IF(D25=E25,0,G25*IF($F25='Unit costs'!$B$24,'Unit costs'!$C$24,'Unit costs'!$C$25))</f>
        <v>0</v>
      </c>
      <c r="J25" s="38">
        <f>IF(D25=E25,G25*IF($F25='Unit costs'!$B$24,'Unit costs'!$C$30,'Unit costs'!$C$25),0)</f>
        <v>0</v>
      </c>
    </row>
    <row r="26" spans="2:19" x14ac:dyDescent="0.25">
      <c r="B26" s="37">
        <v>9</v>
      </c>
      <c r="C26" s="14"/>
      <c r="D26" s="15"/>
      <c r="E26" s="15"/>
      <c r="F26" s="15"/>
      <c r="G26" s="15"/>
      <c r="H26" s="38">
        <f>IFERROR(G26*IF(D26&lt;&gt;E26,(IF(VLOOKUP(D26,'Unit costs'!$B$11:$C$21,2,FALSE)&gt;=VLOOKUP(E26,'Unit costs'!$B$11:$C$21,2,FALSE),VLOOKUP(D26,'Unit costs'!$B$11:$C$21,2,FALSE),VLOOKUP(E26,'Unit costs'!$B$11:$C$21,2,FALSE))),0)," ")</f>
        <v>0</v>
      </c>
      <c r="I26" s="38">
        <f>IF(D26=E26,0,G26*IF($F26='Unit costs'!$B$24,'Unit costs'!$C$24,'Unit costs'!$C$25))</f>
        <v>0</v>
      </c>
      <c r="J26" s="38">
        <f>IF(D26=E26,G26*IF($F26='Unit costs'!$B$24,'Unit costs'!$C$30,'Unit costs'!$C$25),0)</f>
        <v>0</v>
      </c>
    </row>
    <row r="27" spans="2:19" x14ac:dyDescent="0.25">
      <c r="B27" s="37">
        <v>10</v>
      </c>
      <c r="C27" s="14"/>
      <c r="D27" s="15"/>
      <c r="E27" s="15"/>
      <c r="F27" s="15"/>
      <c r="G27" s="15"/>
      <c r="H27" s="38">
        <f>IFERROR(G27*IF(D27&lt;&gt;E27,(IF(VLOOKUP(D27,'Unit costs'!$B$11:$C$21,2,FALSE)&gt;=VLOOKUP(E27,'Unit costs'!$B$11:$C$21,2,FALSE),VLOOKUP(D27,'Unit costs'!$B$11:$C$21,2,FALSE),VLOOKUP(E27,'Unit costs'!$B$11:$C$21,2,FALSE))),0)," ")</f>
        <v>0</v>
      </c>
      <c r="I27" s="38">
        <f>IF(D27=E27,0,G27*IF($F27='Unit costs'!$B$24,'Unit costs'!$C$24,'Unit costs'!$C$25))</f>
        <v>0</v>
      </c>
      <c r="J27" s="38">
        <f>IF(D27=E27,G27*IF($F27='Unit costs'!$B$24,'Unit costs'!$C$30,'Unit costs'!$C$25),0)</f>
        <v>0</v>
      </c>
    </row>
    <row r="28" spans="2:19" x14ac:dyDescent="0.25">
      <c r="B28" s="37">
        <v>11</v>
      </c>
      <c r="C28" s="14"/>
      <c r="D28" s="15"/>
      <c r="E28" s="15"/>
      <c r="F28" s="15"/>
      <c r="G28" s="15"/>
      <c r="H28" s="38">
        <f>IFERROR(G28*IF(D28&lt;&gt;E28,(IF(VLOOKUP(D28,'Unit costs'!$B$11:$C$21,2,FALSE)&gt;=VLOOKUP(E28,'Unit costs'!$B$11:$C$21,2,FALSE),VLOOKUP(D28,'Unit costs'!$B$11:$C$21,2,FALSE),VLOOKUP(E28,'Unit costs'!$B$11:$C$21,2,FALSE))),0)," ")</f>
        <v>0</v>
      </c>
      <c r="I28" s="38">
        <f>IF(D28=E28,0,G28*IF($F28='Unit costs'!$B$24,'Unit costs'!$C$24,'Unit costs'!$C$25))</f>
        <v>0</v>
      </c>
      <c r="J28" s="38">
        <f>IF(D28=E28,G28*IF($F28='Unit costs'!$B$24,'Unit costs'!$C$30,'Unit costs'!$C$25),0)</f>
        <v>0</v>
      </c>
    </row>
    <row r="29" spans="2:19" x14ac:dyDescent="0.25">
      <c r="B29" s="37">
        <v>12</v>
      </c>
      <c r="C29" s="14"/>
      <c r="D29" s="15"/>
      <c r="E29" s="15"/>
      <c r="F29" s="15"/>
      <c r="G29" s="15"/>
      <c r="H29" s="38">
        <f>IFERROR(G29*IF(D29&lt;&gt;E29,(IF(VLOOKUP(D29,'Unit costs'!$B$11:$C$21,2,FALSE)&gt;=VLOOKUP(E29,'Unit costs'!$B$11:$C$21,2,FALSE),VLOOKUP(D29,'Unit costs'!$B$11:$C$21,2,FALSE),VLOOKUP(E29,'Unit costs'!$B$11:$C$21,2,FALSE))),0)," ")</f>
        <v>0</v>
      </c>
      <c r="I29" s="38">
        <f>IF(D29=E29,0,G29*IF($F29='Unit costs'!$B$24,'Unit costs'!$C$24,'Unit costs'!$C$25))</f>
        <v>0</v>
      </c>
      <c r="J29" s="38">
        <f>IF(D29=E29,G29*IF($F29='Unit costs'!$B$24,'Unit costs'!$C$30,'Unit costs'!$C$25),0)</f>
        <v>0</v>
      </c>
    </row>
    <row r="30" spans="2:19" x14ac:dyDescent="0.25">
      <c r="B30" s="37">
        <v>13</v>
      </c>
      <c r="C30" s="14"/>
      <c r="D30" s="15"/>
      <c r="E30" s="15"/>
      <c r="F30" s="15"/>
      <c r="G30" s="15"/>
      <c r="H30" s="38">
        <f>IFERROR(G30*IF(D30&lt;&gt;E30,(IF(VLOOKUP(D30,'Unit costs'!$B$11:$C$21,2,FALSE)&gt;=VLOOKUP(E30,'Unit costs'!$B$11:$C$21,2,FALSE),VLOOKUP(D30,'Unit costs'!$B$11:$C$21,2,FALSE),VLOOKUP(E30,'Unit costs'!$B$11:$C$21,2,FALSE))),0)," ")</f>
        <v>0</v>
      </c>
      <c r="I30" s="38">
        <f>IF(D30=E30,0,G30*IF($F30='Unit costs'!$B$24,'Unit costs'!$C$24,'Unit costs'!$C$25))</f>
        <v>0</v>
      </c>
      <c r="J30" s="38">
        <f>IF(D30=E30,G30*IF($F30='Unit costs'!$B$24,'Unit costs'!$C$30,'Unit costs'!$C$25),0)</f>
        <v>0</v>
      </c>
    </row>
    <row r="31" spans="2:19" x14ac:dyDescent="0.25">
      <c r="B31" s="37">
        <v>14</v>
      </c>
      <c r="C31" s="14"/>
      <c r="D31" s="15"/>
      <c r="E31" s="15"/>
      <c r="F31" s="15"/>
      <c r="G31" s="15"/>
      <c r="H31" s="38">
        <f>IFERROR(G31*IF(D31&lt;&gt;E31,(IF(VLOOKUP(D31,'Unit costs'!$B$11:$C$21,2,FALSE)&gt;=VLOOKUP(E31,'Unit costs'!$B$11:$C$21,2,FALSE),VLOOKUP(D31,'Unit costs'!$B$11:$C$21,2,FALSE),VLOOKUP(E31,'Unit costs'!$B$11:$C$21,2,FALSE))),0)," ")</f>
        <v>0</v>
      </c>
      <c r="I31" s="38">
        <f>IF(D31=E31,0,G31*IF($F31='Unit costs'!$B$24,'Unit costs'!$C$24,'Unit costs'!$C$25))</f>
        <v>0</v>
      </c>
      <c r="J31" s="38">
        <f>IF(D31=E31,G31*IF($F31='Unit costs'!$B$24,'Unit costs'!$C$30,'Unit costs'!$C$25),0)</f>
        <v>0</v>
      </c>
    </row>
    <row r="32" spans="2:19" x14ac:dyDescent="0.25">
      <c r="B32" s="37">
        <v>15</v>
      </c>
      <c r="C32" s="14"/>
      <c r="D32" s="15"/>
      <c r="E32" s="15"/>
      <c r="F32" s="15"/>
      <c r="G32" s="15"/>
      <c r="H32" s="38">
        <f>IFERROR(G32*IF(D32&lt;&gt;E32,(IF(VLOOKUP(D32,'Unit costs'!$B$11:$C$21,2,FALSE)&gt;=VLOOKUP(E32,'Unit costs'!$B$11:$C$21,2,FALSE),VLOOKUP(D32,'Unit costs'!$B$11:$C$21,2,FALSE),VLOOKUP(E32,'Unit costs'!$B$11:$C$21,2,FALSE))),0)," ")</f>
        <v>0</v>
      </c>
      <c r="I32" s="38">
        <f>IF(D32=E32,0,G32*IF($F32='Unit costs'!$B$24,'Unit costs'!$C$24,'Unit costs'!$C$25))</f>
        <v>0</v>
      </c>
      <c r="J32" s="38">
        <f>IF(D32=E32,G32*IF($F32='Unit costs'!$B$24,'Unit costs'!$C$30,'Unit costs'!$C$25),0)</f>
        <v>0</v>
      </c>
    </row>
    <row r="33" spans="2:13" x14ac:dyDescent="0.25">
      <c r="B33" s="37">
        <v>16</v>
      </c>
      <c r="C33" s="14"/>
      <c r="D33" s="15"/>
      <c r="E33" s="15"/>
      <c r="F33" s="15"/>
      <c r="G33" s="15"/>
      <c r="H33" s="38">
        <f>IFERROR(G33*IF(D33&lt;&gt;E33,(IF(VLOOKUP(D33,'Unit costs'!$B$11:$C$21,2,FALSE)&gt;=VLOOKUP(E33,'Unit costs'!$B$11:$C$21,2,FALSE),VLOOKUP(D33,'Unit costs'!$B$11:$C$21,2,FALSE),VLOOKUP(E33,'Unit costs'!$B$11:$C$21,2,FALSE))),0)," ")</f>
        <v>0</v>
      </c>
      <c r="I33" s="38">
        <f>IF(D33=E33,0,G33*IF($F33='Unit costs'!$B$24,'Unit costs'!$C$24,'Unit costs'!$C$25))</f>
        <v>0</v>
      </c>
      <c r="J33" s="38">
        <f>IF(D33=E33,G33*IF($F33='Unit costs'!$B$24,'Unit costs'!$C$30,'Unit costs'!$C$25),0)</f>
        <v>0</v>
      </c>
    </row>
    <row r="34" spans="2:13" x14ac:dyDescent="0.25">
      <c r="B34" s="37">
        <v>17</v>
      </c>
      <c r="C34" s="14"/>
      <c r="D34" s="15"/>
      <c r="E34" s="15"/>
      <c r="F34" s="15"/>
      <c r="G34" s="15"/>
      <c r="H34" s="38">
        <f>IFERROR(G34*IF(D34&lt;&gt;E34,(IF(VLOOKUP(D34,'Unit costs'!$B$11:$C$21,2,FALSE)&gt;=VLOOKUP(E34,'Unit costs'!$B$11:$C$21,2,FALSE),VLOOKUP(D34,'Unit costs'!$B$11:$C$21,2,FALSE),VLOOKUP(E34,'Unit costs'!$B$11:$C$21,2,FALSE))),0)," ")</f>
        <v>0</v>
      </c>
      <c r="I34" s="38">
        <f>IF(D34=E34,0,G34*IF($F34='Unit costs'!$B$24,'Unit costs'!$C$24,'Unit costs'!$C$25))</f>
        <v>0</v>
      </c>
      <c r="J34" s="38">
        <f>IF(D34=E34,G34*IF($F34='Unit costs'!$B$24,'Unit costs'!$C$30,'Unit costs'!$C$25),0)</f>
        <v>0</v>
      </c>
    </row>
    <row r="35" spans="2:13" x14ac:dyDescent="0.25">
      <c r="B35" s="37">
        <v>18</v>
      </c>
      <c r="C35" s="14"/>
      <c r="D35" s="15"/>
      <c r="E35" s="15"/>
      <c r="F35" s="15"/>
      <c r="G35" s="15"/>
      <c r="H35" s="38">
        <f>IFERROR(G35*IF(D35&lt;&gt;E35,(IF(VLOOKUP(D35,'Unit costs'!$B$11:$C$21,2,FALSE)&gt;=VLOOKUP(E35,'Unit costs'!$B$11:$C$21,2,FALSE),VLOOKUP(D35,'Unit costs'!$B$11:$C$21,2,FALSE),VLOOKUP(E35,'Unit costs'!$B$11:$C$21,2,FALSE))),0)," ")</f>
        <v>0</v>
      </c>
      <c r="I35" s="38">
        <f>IF(D35=E35,0,G35*IF($F35='Unit costs'!$B$24,'Unit costs'!$C$24,'Unit costs'!$C$25))</f>
        <v>0</v>
      </c>
      <c r="J35" s="38">
        <f>IF(D35=E35,G35*IF($F35='Unit costs'!$B$24,'Unit costs'!$C$30,'Unit costs'!$C$25),0)</f>
        <v>0</v>
      </c>
    </row>
    <row r="36" spans="2:13" x14ac:dyDescent="0.25">
      <c r="B36" s="37">
        <v>19</v>
      </c>
      <c r="C36" s="14"/>
      <c r="D36" s="15"/>
      <c r="E36" s="15"/>
      <c r="F36" s="15"/>
      <c r="G36" s="15"/>
      <c r="H36" s="38">
        <f>IFERROR(G36*IF(D36&lt;&gt;E36,(IF(VLOOKUP(D36,'Unit costs'!$B$11:$C$21,2,FALSE)&gt;=VLOOKUP(E36,'Unit costs'!$B$11:$C$21,2,FALSE),VLOOKUP(D36,'Unit costs'!$B$11:$C$21,2,FALSE),VLOOKUP(E36,'Unit costs'!$B$11:$C$21,2,FALSE))),0)," ")</f>
        <v>0</v>
      </c>
      <c r="I36" s="38">
        <f>IF(D36=E36,0,G36*IF($F36='Unit costs'!$B$24,'Unit costs'!$C$24,'Unit costs'!$C$25))</f>
        <v>0</v>
      </c>
      <c r="J36" s="38">
        <f>IF(D36=E36,G36*IF($F36='Unit costs'!$B$24,'Unit costs'!$C$30,'Unit costs'!$C$25),0)</f>
        <v>0</v>
      </c>
    </row>
    <row r="37" spans="2:13" x14ac:dyDescent="0.25">
      <c r="B37" s="37">
        <v>20</v>
      </c>
      <c r="C37" s="14"/>
      <c r="D37" s="15"/>
      <c r="E37" s="15"/>
      <c r="F37" s="15"/>
      <c r="G37" s="15"/>
      <c r="H37" s="38">
        <f>IFERROR(G37*IF(D37&lt;&gt;E37,(IF(VLOOKUP(D37,'Unit costs'!$B$11:$C$21,2,FALSE)&gt;=VLOOKUP(E37,'Unit costs'!$B$11:$C$21,2,FALSE),VLOOKUP(D37,'Unit costs'!$B$11:$C$21,2,FALSE),VLOOKUP(E37,'Unit costs'!$B$11:$C$21,2,FALSE))),0)," ")</f>
        <v>0</v>
      </c>
      <c r="I37" s="38">
        <f>IF(D37=E37,0,G37*IF($F37='Unit costs'!$B$24,'Unit costs'!$C$24,'Unit costs'!$C$25))</f>
        <v>0</v>
      </c>
      <c r="J37" s="38">
        <f>IF(D37=E37,G37*IF($F37='Unit costs'!$B$24,'Unit costs'!$C$30,'Unit costs'!$C$25),0)</f>
        <v>0</v>
      </c>
    </row>
    <row r="38" spans="2:13" x14ac:dyDescent="0.25">
      <c r="B38" s="37">
        <v>21</v>
      </c>
      <c r="C38" s="14"/>
      <c r="D38" s="15"/>
      <c r="E38" s="15"/>
      <c r="F38" s="15"/>
      <c r="G38" s="15"/>
      <c r="H38" s="38">
        <f>IFERROR(G38*IF(D38&lt;&gt;E38,(IF(VLOOKUP(D38,'Unit costs'!$B$11:$C$21,2,FALSE)&gt;=VLOOKUP(E38,'Unit costs'!$B$11:$C$21,2,FALSE),VLOOKUP(D38,'Unit costs'!$B$11:$C$21,2,FALSE),VLOOKUP(E38,'Unit costs'!$B$11:$C$21,2,FALSE))),0)," ")</f>
        <v>0</v>
      </c>
      <c r="I38" s="38">
        <f>IF(D38=E38,0,G38*IF($F38='Unit costs'!$B$24,'Unit costs'!$C$24,'Unit costs'!$C$25))</f>
        <v>0</v>
      </c>
      <c r="J38" s="38">
        <f>IF(D38=E38,G38*IF($F38='Unit costs'!$B$24,'Unit costs'!$C$30,'Unit costs'!$C$25),0)</f>
        <v>0</v>
      </c>
    </row>
    <row r="39" spans="2:13" x14ac:dyDescent="0.25">
      <c r="B39" s="37">
        <v>22</v>
      </c>
      <c r="C39" s="14"/>
      <c r="D39" s="15"/>
      <c r="E39" s="15"/>
      <c r="F39" s="15"/>
      <c r="G39" s="15"/>
      <c r="H39" s="38">
        <f>IFERROR(G39*IF(D39&lt;&gt;E39,(IF(VLOOKUP(D39,'Unit costs'!$B$11:$C$21,2,FALSE)&gt;=VLOOKUP(E39,'Unit costs'!$B$11:$C$21,2,FALSE),VLOOKUP(D39,'Unit costs'!$B$11:$C$21,2,FALSE),VLOOKUP(E39,'Unit costs'!$B$11:$C$21,2,FALSE))),0)," ")</f>
        <v>0</v>
      </c>
      <c r="I39" s="38">
        <f>IF(D39=E39,0,G39*IF($F39='Unit costs'!$B$24,'Unit costs'!$C$24,'Unit costs'!$C$25))</f>
        <v>0</v>
      </c>
      <c r="J39" s="38">
        <f>IF(D39=E39,G39*IF($F39='Unit costs'!$B$24,'Unit costs'!$C$30,'Unit costs'!$C$25),0)</f>
        <v>0</v>
      </c>
    </row>
    <row r="40" spans="2:13" x14ac:dyDescent="0.25">
      <c r="B40" s="37">
        <v>23</v>
      </c>
      <c r="C40" s="14"/>
      <c r="D40" s="15"/>
      <c r="E40" s="15"/>
      <c r="F40" s="15"/>
      <c r="G40" s="15"/>
      <c r="H40" s="38">
        <f>IFERROR(G40*IF(D40&lt;&gt;E40,(IF(VLOOKUP(D40,'Unit costs'!$B$11:$C$21,2,FALSE)&gt;=VLOOKUP(E40,'Unit costs'!$B$11:$C$21,2,FALSE),VLOOKUP(D40,'Unit costs'!$B$11:$C$21,2,FALSE),VLOOKUP(E40,'Unit costs'!$B$11:$C$21,2,FALSE))),0)," ")</f>
        <v>0</v>
      </c>
      <c r="I40" s="38">
        <f>IF(D40=E40,0,G40*IF($F40='Unit costs'!$B$24,'Unit costs'!$C$24,'Unit costs'!$C$25))</f>
        <v>0</v>
      </c>
      <c r="J40" s="38">
        <f>IF(D40=E40,G40*IF($F40='Unit costs'!$B$24,'Unit costs'!$C$30,'Unit costs'!$C$25),0)</f>
        <v>0</v>
      </c>
    </row>
    <row r="41" spans="2:13" x14ac:dyDescent="0.25">
      <c r="B41" s="37">
        <v>24</v>
      </c>
      <c r="C41" s="14"/>
      <c r="D41" s="15"/>
      <c r="E41" s="15"/>
      <c r="F41" s="15"/>
      <c r="G41" s="15"/>
      <c r="H41" s="38">
        <f>IFERROR(G41*IF(D41&lt;&gt;E41,(IF(VLOOKUP(D41,'Unit costs'!$B$11:$C$21,2,FALSE)&gt;=VLOOKUP(E41,'Unit costs'!$B$11:$C$21,2,FALSE),VLOOKUP(D41,'Unit costs'!$B$11:$C$21,2,FALSE),VLOOKUP(E41,'Unit costs'!$B$11:$C$21,2,FALSE))),0)," ")</f>
        <v>0</v>
      </c>
      <c r="I41" s="38">
        <f>IF(D41=E41,0,G41*IF($F41='Unit costs'!$B$24,'Unit costs'!$C$24,'Unit costs'!$C$25))</f>
        <v>0</v>
      </c>
      <c r="J41" s="38">
        <f>IF(D41=E41,G41*IF($F41='Unit costs'!$B$24,'Unit costs'!$C$30,'Unit costs'!$C$25),0)</f>
        <v>0</v>
      </c>
      <c r="M41" s="39"/>
    </row>
    <row r="42" spans="2:13" ht="15.75" thickBot="1" x14ac:dyDescent="0.3">
      <c r="B42" s="37">
        <v>25</v>
      </c>
      <c r="C42" s="14"/>
      <c r="D42" s="15"/>
      <c r="E42" s="15"/>
      <c r="F42" s="15"/>
      <c r="G42" s="15"/>
      <c r="H42" s="38">
        <f>IFERROR(G42*IF(D42&lt;&gt;E42,(IF(VLOOKUP(D42,'Unit costs'!$B$11:$C$21,2,FALSE)&gt;=VLOOKUP(E42,'Unit costs'!$B$11:$C$21,2,FALSE),VLOOKUP(D42,'Unit costs'!$B$11:$C$21,2,FALSE),VLOOKUP(E42,'Unit costs'!$B$11:$C$21,2,FALSE))),0)," ")</f>
        <v>0</v>
      </c>
      <c r="I42" s="38">
        <f>IF(D42=E42,0,G42*IF($F42='Unit costs'!$B$24,'Unit costs'!$C$24,'Unit costs'!$C$25))</f>
        <v>0</v>
      </c>
      <c r="J42" s="38">
        <f>IF(D42=E42,G42*IF($F42='Unit costs'!$B$24,'Unit costs'!$C$30,'Unit costs'!$C$25),0)</f>
        <v>0</v>
      </c>
    </row>
    <row r="43" spans="2:13" ht="19.5" thickBot="1" x14ac:dyDescent="0.3">
      <c r="C43" s="43" t="s">
        <v>14</v>
      </c>
      <c r="D43" s="4"/>
      <c r="E43" s="45"/>
      <c r="F43" s="45"/>
      <c r="G43" s="45"/>
      <c r="H43" s="48"/>
      <c r="I43" s="49"/>
      <c r="J43" s="48"/>
    </row>
    <row r="44" spans="2:13" ht="25.5" x14ac:dyDescent="0.25">
      <c r="B44" s="32" t="s">
        <v>27</v>
      </c>
      <c r="C44" s="33" t="s">
        <v>28</v>
      </c>
      <c r="D44" s="66" t="s">
        <v>29</v>
      </c>
      <c r="E44" s="67"/>
      <c r="F44" s="67"/>
      <c r="G44" s="68"/>
      <c r="H44" s="83" t="s">
        <v>30</v>
      </c>
      <c r="I44" s="83"/>
      <c r="J44" s="83"/>
    </row>
    <row r="45" spans="2:13" ht="25.5" customHeight="1" x14ac:dyDescent="0.25">
      <c r="B45" s="37">
        <v>1</v>
      </c>
      <c r="C45" s="14"/>
      <c r="D45" s="60"/>
      <c r="E45" s="61"/>
      <c r="F45" s="61"/>
      <c r="G45" s="62"/>
      <c r="H45" s="60"/>
      <c r="I45" s="61"/>
      <c r="J45" s="62"/>
    </row>
    <row r="46" spans="2:13" x14ac:dyDescent="0.25">
      <c r="B46" s="37">
        <v>2</v>
      </c>
      <c r="C46" s="14"/>
      <c r="D46" s="60"/>
      <c r="E46" s="61"/>
      <c r="F46" s="61"/>
      <c r="G46" s="62"/>
      <c r="H46" s="60"/>
      <c r="I46" s="61"/>
      <c r="J46" s="62"/>
    </row>
    <row r="47" spans="2:13" x14ac:dyDescent="0.25">
      <c r="B47" s="37">
        <v>3</v>
      </c>
      <c r="C47" s="14"/>
      <c r="D47" s="60"/>
      <c r="E47" s="61"/>
      <c r="F47" s="61"/>
      <c r="G47" s="62"/>
      <c r="H47" s="60"/>
      <c r="I47" s="61"/>
      <c r="J47" s="62"/>
    </row>
    <row r="48" spans="2:13" x14ac:dyDescent="0.25">
      <c r="B48" s="37">
        <v>4</v>
      </c>
      <c r="C48" s="14"/>
      <c r="D48" s="60"/>
      <c r="E48" s="61"/>
      <c r="F48" s="61"/>
      <c r="G48" s="62"/>
      <c r="H48" s="60"/>
      <c r="I48" s="61"/>
      <c r="J48" s="62"/>
    </row>
    <row r="49" spans="2:10" x14ac:dyDescent="0.25">
      <c r="B49" s="37">
        <v>5</v>
      </c>
      <c r="C49" s="14"/>
      <c r="D49" s="60"/>
      <c r="E49" s="61"/>
      <c r="F49" s="61"/>
      <c r="G49" s="62"/>
      <c r="H49" s="60"/>
      <c r="I49" s="61"/>
      <c r="J49" s="62"/>
    </row>
    <row r="50" spans="2:10" x14ac:dyDescent="0.25">
      <c r="B50" s="37">
        <v>6</v>
      </c>
      <c r="C50" s="14"/>
      <c r="D50" s="60"/>
      <c r="E50" s="61"/>
      <c r="F50" s="61"/>
      <c r="G50" s="62"/>
      <c r="H50" s="60"/>
      <c r="I50" s="61"/>
      <c r="J50" s="62"/>
    </row>
    <row r="51" spans="2:10" x14ac:dyDescent="0.25">
      <c r="B51" s="37">
        <v>7</v>
      </c>
      <c r="C51" s="14"/>
      <c r="D51" s="60"/>
      <c r="E51" s="61"/>
      <c r="F51" s="61"/>
      <c r="G51" s="62"/>
      <c r="H51" s="60"/>
      <c r="I51" s="61"/>
      <c r="J51" s="62"/>
    </row>
    <row r="52" spans="2:10" x14ac:dyDescent="0.25">
      <c r="B52" s="37">
        <v>8</v>
      </c>
      <c r="C52" s="14"/>
      <c r="D52" s="60"/>
      <c r="E52" s="61"/>
      <c r="F52" s="61"/>
      <c r="G52" s="62"/>
      <c r="H52" s="60"/>
      <c r="I52" s="61"/>
      <c r="J52" s="62"/>
    </row>
    <row r="53" spans="2:10" x14ac:dyDescent="0.25">
      <c r="B53" s="37">
        <v>9</v>
      </c>
      <c r="C53" s="14"/>
      <c r="D53" s="60"/>
      <c r="E53" s="61"/>
      <c r="F53" s="61"/>
      <c r="G53" s="62"/>
      <c r="H53" s="60"/>
      <c r="I53" s="61"/>
      <c r="J53" s="62"/>
    </row>
    <row r="54" spans="2:10" x14ac:dyDescent="0.25">
      <c r="B54" s="37">
        <v>10</v>
      </c>
      <c r="C54" s="14"/>
      <c r="D54" s="60"/>
      <c r="E54" s="61"/>
      <c r="F54" s="61"/>
      <c r="G54" s="62"/>
      <c r="H54" s="60"/>
      <c r="I54" s="61"/>
      <c r="J54" s="62"/>
    </row>
    <row r="55" spans="2:10" x14ac:dyDescent="0.25">
      <c r="B55" s="37">
        <v>11</v>
      </c>
      <c r="C55" s="14"/>
      <c r="D55" s="60"/>
      <c r="E55" s="61"/>
      <c r="F55" s="61"/>
      <c r="G55" s="62"/>
      <c r="H55" s="60"/>
      <c r="I55" s="61"/>
      <c r="J55" s="62"/>
    </row>
    <row r="56" spans="2:10" x14ac:dyDescent="0.25">
      <c r="B56" s="37">
        <v>12</v>
      </c>
      <c r="C56" s="14"/>
      <c r="D56" s="60"/>
      <c r="E56" s="61"/>
      <c r="F56" s="61"/>
      <c r="G56" s="62"/>
      <c r="H56" s="60"/>
      <c r="I56" s="61"/>
      <c r="J56" s="62"/>
    </row>
    <row r="57" spans="2:10" x14ac:dyDescent="0.25">
      <c r="B57" s="37">
        <v>13</v>
      </c>
      <c r="C57" s="14"/>
      <c r="D57" s="60"/>
      <c r="E57" s="61"/>
      <c r="F57" s="61"/>
      <c r="G57" s="62"/>
      <c r="H57" s="60"/>
      <c r="I57" s="61"/>
      <c r="J57" s="62"/>
    </row>
    <row r="58" spans="2:10" x14ac:dyDescent="0.25">
      <c r="B58" s="37">
        <v>14</v>
      </c>
      <c r="C58" s="14"/>
      <c r="D58" s="53"/>
      <c r="E58" s="54"/>
      <c r="F58" s="54"/>
      <c r="G58" s="55"/>
      <c r="H58" s="53"/>
      <c r="I58" s="54"/>
      <c r="J58" s="55"/>
    </row>
    <row r="59" spans="2:10" x14ac:dyDescent="0.25">
      <c r="B59" s="37">
        <v>15</v>
      </c>
      <c r="C59" s="14"/>
      <c r="D59" s="60"/>
      <c r="E59" s="61"/>
      <c r="F59" s="61"/>
      <c r="G59" s="62"/>
      <c r="H59" s="60"/>
      <c r="I59" s="61"/>
      <c r="J59" s="62"/>
    </row>
    <row r="60" spans="2:10" x14ac:dyDescent="0.25">
      <c r="B60" s="37">
        <v>16</v>
      </c>
      <c r="C60" s="14"/>
      <c r="D60" s="60"/>
      <c r="E60" s="61"/>
      <c r="F60" s="61"/>
      <c r="G60" s="62"/>
      <c r="H60" s="60"/>
      <c r="I60" s="61"/>
      <c r="J60" s="62"/>
    </row>
    <row r="61" spans="2:10" ht="15" customHeight="1" x14ac:dyDescent="0.25">
      <c r="B61" s="37">
        <v>17</v>
      </c>
      <c r="C61" s="14"/>
      <c r="D61" s="60"/>
      <c r="E61" s="61"/>
      <c r="F61" s="61"/>
      <c r="G61" s="62"/>
      <c r="H61" s="60"/>
      <c r="I61" s="61"/>
      <c r="J61" s="62"/>
    </row>
    <row r="62" spans="2:10" x14ac:dyDescent="0.25">
      <c r="B62" s="37">
        <v>18</v>
      </c>
      <c r="C62" s="14"/>
      <c r="D62" s="60"/>
      <c r="E62" s="61"/>
      <c r="F62" s="61"/>
      <c r="G62" s="62"/>
      <c r="H62" s="60"/>
      <c r="I62" s="61"/>
      <c r="J62" s="62"/>
    </row>
    <row r="63" spans="2:10" x14ac:dyDescent="0.25">
      <c r="B63" s="37">
        <v>19</v>
      </c>
      <c r="C63" s="14"/>
      <c r="D63" s="60"/>
      <c r="E63" s="61"/>
      <c r="F63" s="61"/>
      <c r="G63" s="62"/>
      <c r="H63" s="60"/>
      <c r="I63" s="61"/>
      <c r="J63" s="62"/>
    </row>
    <row r="64" spans="2:10" x14ac:dyDescent="0.25">
      <c r="B64" s="37">
        <v>20</v>
      </c>
      <c r="C64" s="14"/>
      <c r="D64" s="60"/>
      <c r="E64" s="61"/>
      <c r="F64" s="61"/>
      <c r="G64" s="62"/>
      <c r="H64" s="60"/>
      <c r="I64" s="61"/>
      <c r="J64" s="62"/>
    </row>
    <row r="65" spans="2:10" x14ac:dyDescent="0.25">
      <c r="B65" s="37">
        <v>21</v>
      </c>
      <c r="C65" s="14"/>
      <c r="D65" s="60"/>
      <c r="E65" s="61"/>
      <c r="F65" s="61"/>
      <c r="G65" s="62"/>
      <c r="H65" s="60"/>
      <c r="I65" s="61"/>
      <c r="J65" s="62"/>
    </row>
    <row r="66" spans="2:10" x14ac:dyDescent="0.25">
      <c r="B66" s="37">
        <v>22</v>
      </c>
      <c r="C66" s="14"/>
      <c r="D66" s="60"/>
      <c r="E66" s="61"/>
      <c r="F66" s="61"/>
      <c r="G66" s="62"/>
      <c r="H66" s="60"/>
      <c r="I66" s="61"/>
      <c r="J66" s="62"/>
    </row>
    <row r="67" spans="2:10" x14ac:dyDescent="0.25">
      <c r="B67" s="37">
        <v>23</v>
      </c>
      <c r="C67" s="14"/>
      <c r="D67" s="60"/>
      <c r="E67" s="61"/>
      <c r="F67" s="61"/>
      <c r="G67" s="62"/>
      <c r="H67" s="60"/>
      <c r="I67" s="61"/>
      <c r="J67" s="62"/>
    </row>
    <row r="68" spans="2:10" x14ac:dyDescent="0.25">
      <c r="B68" s="37">
        <v>24</v>
      </c>
      <c r="C68" s="14"/>
      <c r="D68" s="60"/>
      <c r="E68" s="61"/>
      <c r="F68" s="61"/>
      <c r="G68" s="62"/>
      <c r="H68" s="60"/>
      <c r="I68" s="61"/>
      <c r="J68" s="62"/>
    </row>
    <row r="69" spans="2:10" x14ac:dyDescent="0.25">
      <c r="B69" s="37">
        <v>25</v>
      </c>
      <c r="C69" s="14"/>
      <c r="D69" s="53"/>
      <c r="E69" s="54"/>
      <c r="F69" s="54"/>
      <c r="G69" s="55"/>
      <c r="H69" s="53"/>
      <c r="I69" s="54"/>
      <c r="J69" s="55"/>
    </row>
    <row r="70" spans="2:10" ht="19.5" thickBot="1" x14ac:dyDescent="0.3">
      <c r="C70" s="43" t="s">
        <v>15</v>
      </c>
      <c r="D70" s="4"/>
      <c r="E70" s="46"/>
      <c r="F70" s="46"/>
      <c r="G70" s="47"/>
      <c r="H70" s="48"/>
      <c r="I70" s="49"/>
      <c r="J70" s="48"/>
    </row>
    <row r="71" spans="2:10" ht="30.75" x14ac:dyDescent="0.25">
      <c r="B71" s="32" t="s">
        <v>31</v>
      </c>
      <c r="C71" s="33" t="s">
        <v>32</v>
      </c>
      <c r="D71" s="66" t="s">
        <v>33</v>
      </c>
      <c r="E71" s="67"/>
      <c r="F71" s="67"/>
      <c r="G71" s="68"/>
      <c r="H71" s="72" t="s">
        <v>30</v>
      </c>
      <c r="I71" s="73"/>
      <c r="J71" s="74"/>
    </row>
    <row r="72" spans="2:10" x14ac:dyDescent="0.25">
      <c r="B72" s="37">
        <v>1</v>
      </c>
      <c r="C72" s="14"/>
      <c r="D72" s="57"/>
      <c r="E72" s="58"/>
      <c r="F72" s="58"/>
      <c r="G72" s="59"/>
      <c r="H72" s="69"/>
      <c r="I72" s="70"/>
      <c r="J72" s="71"/>
    </row>
    <row r="73" spans="2:10" x14ac:dyDescent="0.25">
      <c r="B73" s="37">
        <v>2</v>
      </c>
      <c r="C73" s="14"/>
      <c r="D73" s="57"/>
      <c r="E73" s="58"/>
      <c r="F73" s="58"/>
      <c r="G73" s="59"/>
      <c r="H73" s="75"/>
      <c r="I73" s="76"/>
      <c r="J73" s="77"/>
    </row>
    <row r="74" spans="2:10" x14ac:dyDescent="0.25">
      <c r="B74" s="37">
        <v>3</v>
      </c>
      <c r="C74" s="14"/>
      <c r="D74" s="57"/>
      <c r="E74" s="58"/>
      <c r="F74" s="58"/>
      <c r="G74" s="59"/>
      <c r="H74" s="75"/>
      <c r="I74" s="76"/>
      <c r="J74" s="77"/>
    </row>
    <row r="75" spans="2:10" x14ac:dyDescent="0.25">
      <c r="B75" s="37">
        <v>4</v>
      </c>
      <c r="C75" s="14"/>
      <c r="D75" s="57"/>
      <c r="E75" s="58"/>
      <c r="F75" s="58"/>
      <c r="G75" s="59"/>
      <c r="H75" s="75"/>
      <c r="I75" s="76"/>
      <c r="J75" s="77"/>
    </row>
    <row r="76" spans="2:10" ht="15" customHeight="1" x14ac:dyDescent="0.25">
      <c r="B76" s="37">
        <v>5</v>
      </c>
      <c r="C76" s="14"/>
      <c r="D76" s="57"/>
      <c r="E76" s="58"/>
      <c r="F76" s="58"/>
      <c r="G76" s="59"/>
      <c r="H76" s="60"/>
      <c r="I76" s="61"/>
      <c r="J76" s="62"/>
    </row>
    <row r="77" spans="2:10" x14ac:dyDescent="0.25">
      <c r="B77" s="37">
        <v>6</v>
      </c>
      <c r="C77" s="14"/>
      <c r="D77" s="57"/>
      <c r="E77" s="58"/>
      <c r="F77" s="58"/>
      <c r="G77" s="59"/>
      <c r="H77" s="60"/>
      <c r="I77" s="61"/>
      <c r="J77" s="62"/>
    </row>
    <row r="78" spans="2:10" x14ac:dyDescent="0.25">
      <c r="B78" s="37">
        <v>7</v>
      </c>
      <c r="C78" s="14"/>
      <c r="D78" s="57"/>
      <c r="E78" s="58"/>
      <c r="F78" s="58"/>
      <c r="G78" s="59"/>
      <c r="H78" s="60"/>
      <c r="I78" s="61"/>
      <c r="J78" s="62"/>
    </row>
    <row r="79" spans="2:10" x14ac:dyDescent="0.25">
      <c r="B79" s="37">
        <v>8</v>
      </c>
      <c r="C79" s="14"/>
      <c r="D79" s="57"/>
      <c r="E79" s="58"/>
      <c r="F79" s="58"/>
      <c r="G79" s="59"/>
      <c r="H79" s="60"/>
      <c r="I79" s="61"/>
      <c r="J79" s="62"/>
    </row>
    <row r="80" spans="2:10" x14ac:dyDescent="0.25">
      <c r="B80" s="37">
        <v>9</v>
      </c>
      <c r="C80" s="14"/>
      <c r="D80" s="57"/>
      <c r="E80" s="58"/>
      <c r="F80" s="58"/>
      <c r="G80" s="59"/>
      <c r="H80" s="60"/>
      <c r="I80" s="61"/>
      <c r="J80" s="62"/>
    </row>
    <row r="81" spans="2:10" x14ac:dyDescent="0.25">
      <c r="B81" s="37">
        <v>10</v>
      </c>
      <c r="C81" s="14"/>
      <c r="D81" s="57"/>
      <c r="E81" s="58"/>
      <c r="F81" s="58"/>
      <c r="G81" s="59"/>
      <c r="H81" s="60" t="str">
        <f>IFERROR(G81*IF(#REF!&lt;&gt;E81,(IF(VLOOKUP(#REF!,'Unit costs'!$B$11:$C$21,2,FALSE)&gt;=VLOOKUP(E81,'Unit costs'!$B$11:$C$21,2,FALSE),VLOOKUP(#REF!,'Unit costs'!$B$11:$C$21,2,FALSE),VLOOKUP(E81,'Unit costs'!$B$11:$C$21,2,FALSE))),0)," ")</f>
        <v xml:space="preserve"> </v>
      </c>
      <c r="I81" s="61"/>
      <c r="J81" s="62"/>
    </row>
    <row r="82" spans="2:10" x14ac:dyDescent="0.25">
      <c r="B82" s="37">
        <v>11</v>
      </c>
      <c r="C82" s="14"/>
      <c r="D82" s="57"/>
      <c r="E82" s="58"/>
      <c r="F82" s="58"/>
      <c r="G82" s="59"/>
      <c r="H82" s="60" t="str">
        <f>IFERROR(#REF!*IF(D82&lt;&gt;#REF!,(IF(VLOOKUP(D82,'Unit costs'!$B$11:$C$21,2,FALSE)&gt;=VLOOKUP(#REF!,'Unit costs'!$B$11:$C$21,2,FALSE),VLOOKUP(D82,'Unit costs'!$B$11:$C$21,2,FALSE),VLOOKUP(#REF!,'Unit costs'!$B$11:$C$21,2,FALSE))),0)," ")</f>
        <v xml:space="preserve"> </v>
      </c>
      <c r="I82" s="61"/>
      <c r="J82" s="62"/>
    </row>
    <row r="83" spans="2:10" x14ac:dyDescent="0.25">
      <c r="B83" s="37">
        <v>12</v>
      </c>
      <c r="C83" s="14"/>
      <c r="D83" s="56"/>
      <c r="E83" s="56"/>
      <c r="F83" s="56"/>
      <c r="G83" s="56"/>
      <c r="H83" s="60"/>
      <c r="I83" s="61"/>
      <c r="J83" s="62"/>
    </row>
    <row r="84" spans="2:10" x14ac:dyDescent="0.25">
      <c r="B84" s="37">
        <v>13</v>
      </c>
      <c r="C84" s="14"/>
      <c r="D84" s="57"/>
      <c r="E84" s="58"/>
      <c r="F84" s="58"/>
      <c r="G84" s="59"/>
      <c r="H84" s="63"/>
      <c r="I84" s="64"/>
      <c r="J84" s="65"/>
    </row>
    <row r="85" spans="2:10" x14ac:dyDescent="0.25">
      <c r="B85" s="37">
        <v>14</v>
      </c>
      <c r="C85" s="14"/>
      <c r="D85" s="57"/>
      <c r="E85" s="58"/>
      <c r="F85" s="58"/>
      <c r="G85" s="59"/>
      <c r="H85" s="60"/>
      <c r="I85" s="61"/>
      <c r="J85" s="62"/>
    </row>
    <row r="86" spans="2:10" x14ac:dyDescent="0.25">
      <c r="B86" s="37">
        <v>15</v>
      </c>
      <c r="C86" s="14"/>
      <c r="D86" s="57"/>
      <c r="E86" s="58"/>
      <c r="F86" s="58"/>
      <c r="G86" s="59"/>
      <c r="H86" s="60"/>
      <c r="I86" s="61"/>
      <c r="J86" s="62"/>
    </row>
    <row r="87" spans="2:10" x14ac:dyDescent="0.25">
      <c r="B87" s="37">
        <v>16</v>
      </c>
      <c r="C87" s="14"/>
      <c r="D87" s="57"/>
      <c r="E87" s="58"/>
      <c r="F87" s="58"/>
      <c r="G87" s="59"/>
      <c r="H87" s="60"/>
      <c r="I87" s="61"/>
      <c r="J87" s="62"/>
    </row>
    <row r="88" spans="2:10" x14ac:dyDescent="0.25">
      <c r="B88" s="37">
        <v>17</v>
      </c>
      <c r="C88" s="14"/>
      <c r="D88" s="57"/>
      <c r="E88" s="58"/>
      <c r="F88" s="58"/>
      <c r="G88" s="59"/>
      <c r="H88" s="60"/>
      <c r="I88" s="61"/>
      <c r="J88" s="62"/>
    </row>
    <row r="89" spans="2:10" x14ac:dyDescent="0.25">
      <c r="B89" s="37">
        <v>18</v>
      </c>
      <c r="C89" s="14"/>
      <c r="D89" s="57"/>
      <c r="E89" s="58"/>
      <c r="F89" s="58"/>
      <c r="G89" s="59"/>
      <c r="H89" s="60"/>
      <c r="I89" s="61"/>
      <c r="J89" s="62"/>
    </row>
    <row r="90" spans="2:10" x14ac:dyDescent="0.25">
      <c r="B90" s="37">
        <v>19</v>
      </c>
      <c r="C90" s="14"/>
      <c r="D90" s="57"/>
      <c r="E90" s="58"/>
      <c r="F90" s="58"/>
      <c r="G90" s="59"/>
      <c r="H90" s="60"/>
      <c r="I90" s="61"/>
      <c r="J90" s="62"/>
    </row>
    <row r="91" spans="2:10" x14ac:dyDescent="0.25">
      <c r="B91" s="37">
        <v>20</v>
      </c>
      <c r="C91" s="14"/>
      <c r="D91" s="57"/>
      <c r="E91" s="58"/>
      <c r="F91" s="58"/>
      <c r="G91" s="59"/>
      <c r="H91" s="60" t="str">
        <f>IFERROR(G91*IF(#REF!&lt;&gt;E91,(IF(VLOOKUP(#REF!,'Unit costs'!$B$11:$C$21,2,FALSE)&gt;=VLOOKUP(E91,'Unit costs'!$B$11:$C$21,2,FALSE),VLOOKUP(#REF!,'Unit costs'!$B$11:$C$21,2,FALSE),VLOOKUP(E91,'Unit costs'!$B$11:$C$21,2,FALSE))),0)," ")</f>
        <v xml:space="preserve"> </v>
      </c>
      <c r="I91" s="61"/>
      <c r="J91" s="62"/>
    </row>
    <row r="92" spans="2:10" x14ac:dyDescent="0.25">
      <c r="B92" s="37">
        <v>21</v>
      </c>
      <c r="C92" s="14"/>
      <c r="D92" s="57"/>
      <c r="E92" s="58"/>
      <c r="F92" s="58"/>
      <c r="G92" s="59"/>
      <c r="H92" s="60" t="str">
        <f>IFERROR(#REF!*IF(D92&lt;&gt;#REF!,(IF(VLOOKUP(D92,'Unit costs'!$B$11:$C$21,2,FALSE)&gt;=VLOOKUP(#REF!,'Unit costs'!$B$11:$C$21,2,FALSE),VLOOKUP(D92,'Unit costs'!$B$11:$C$21,2,FALSE),VLOOKUP(#REF!,'Unit costs'!$B$11:$C$21,2,FALSE))),0)," ")</f>
        <v xml:space="preserve"> </v>
      </c>
      <c r="I92" s="61"/>
      <c r="J92" s="62"/>
    </row>
    <row r="93" spans="2:10" x14ac:dyDescent="0.25">
      <c r="B93" s="37">
        <v>22</v>
      </c>
      <c r="C93" s="14"/>
      <c r="D93" s="56"/>
      <c r="E93" s="56"/>
      <c r="F93" s="56"/>
      <c r="G93" s="56"/>
      <c r="H93" s="60"/>
      <c r="I93" s="61"/>
      <c r="J93" s="62"/>
    </row>
    <row r="94" spans="2:10" x14ac:dyDescent="0.25">
      <c r="B94" s="37">
        <v>23</v>
      </c>
      <c r="C94" s="14"/>
      <c r="D94" s="57"/>
      <c r="E94" s="58"/>
      <c r="F94" s="58"/>
      <c r="G94" s="59"/>
      <c r="H94" s="63"/>
      <c r="I94" s="64"/>
      <c r="J94" s="65"/>
    </row>
    <row r="95" spans="2:10" x14ac:dyDescent="0.25">
      <c r="B95" s="37">
        <v>24</v>
      </c>
      <c r="C95" s="14"/>
      <c r="D95" s="57"/>
      <c r="E95" s="58"/>
      <c r="F95" s="58"/>
      <c r="G95" s="59"/>
      <c r="H95" s="60"/>
      <c r="I95" s="61"/>
      <c r="J95" s="62"/>
    </row>
    <row r="96" spans="2:10" x14ac:dyDescent="0.25">
      <c r="B96" s="37">
        <v>25</v>
      </c>
      <c r="C96" s="14"/>
      <c r="D96" s="57"/>
      <c r="E96" s="58"/>
      <c r="F96" s="58"/>
      <c r="G96" s="59"/>
      <c r="H96" s="60"/>
      <c r="I96" s="61"/>
      <c r="J96" s="62"/>
    </row>
    <row r="97" spans="2:10" x14ac:dyDescent="0.25">
      <c r="B97" s="37"/>
      <c r="C97" s="42"/>
      <c r="D97" s="42"/>
      <c r="E97" s="42"/>
      <c r="F97" s="16"/>
      <c r="G97" s="42"/>
      <c r="H97" s="40">
        <f>IFERROR(G97*IF(D98&lt;&gt;E97,(IF(VLOOKUP(D98,'Unit costs'!$B$11:$C$21,2,FALSE)&gt;=VLOOKUP(E97,'Unit costs'!$B$11:$C$21,2,FALSE),VLOOKUP(D98,'Unit costs'!$B$11:$C$21,2,FALSE),VLOOKUP(E97,'Unit costs'!$B$11:$C$21,2,FALSE))),0)," ")</f>
        <v>0</v>
      </c>
      <c r="I97" s="40">
        <f>IF(D98=E97,0,G97*IF($F97='Unit costs'!$B$24,'Unit costs'!$C$24,'Unit costs'!$C$25))</f>
        <v>0</v>
      </c>
      <c r="J97" s="40">
        <f>IF(D98=E97,G97*IF($F97='Unit costs'!$B$24,'Unit costs'!$C$30,'Unit costs'!$C$25),0)</f>
        <v>0</v>
      </c>
    </row>
    <row r="98" spans="2:10" x14ac:dyDescent="0.25">
      <c r="B98" s="37"/>
      <c r="C98" s="42"/>
      <c r="D98" s="42"/>
      <c r="E98" s="42"/>
      <c r="F98" s="16"/>
      <c r="G98" s="42"/>
      <c r="H98" s="40">
        <f>IFERROR(G98*IF(D99&lt;&gt;E98,(IF(VLOOKUP(D99,'Unit costs'!$B$11:$C$21,2,FALSE)&gt;=VLOOKUP(E98,'Unit costs'!$B$11:$C$21,2,FALSE),VLOOKUP(D99,'Unit costs'!$B$11:$C$21,2,FALSE),VLOOKUP(E98,'Unit costs'!$B$11:$C$21,2,FALSE))),0)," ")</f>
        <v>0</v>
      </c>
      <c r="I98" s="40">
        <f>IF(D99=E98,0,G98*IF($F98='Unit costs'!$B$24,'Unit costs'!$C$24,'Unit costs'!$C$25))</f>
        <v>0</v>
      </c>
      <c r="J98" s="40">
        <f>IF(D99=E98,G98*IF($F98='Unit costs'!$B$24,'Unit costs'!$C$30,'Unit costs'!$C$25),0)</f>
        <v>0</v>
      </c>
    </row>
    <row r="99" spans="2:10" x14ac:dyDescent="0.25">
      <c r="B99" s="37"/>
      <c r="C99" s="42"/>
      <c r="D99" s="42"/>
      <c r="E99" s="42"/>
      <c r="F99" s="16"/>
      <c r="G99" s="42"/>
      <c r="H99" s="40">
        <f>IFERROR(G99*IF(D100&lt;&gt;E99,(IF(VLOOKUP(D100,'Unit costs'!$B$11:$C$21,2,FALSE)&gt;=VLOOKUP(E99,'Unit costs'!$B$11:$C$21,2,FALSE),VLOOKUP(D100,'Unit costs'!$B$11:$C$21,2,FALSE),VLOOKUP(E99,'Unit costs'!$B$11:$C$21,2,FALSE))),0)," ")</f>
        <v>0</v>
      </c>
      <c r="I99" s="40">
        <f>IF(D100=E99,0,G99*IF($F99='Unit costs'!$B$24,'Unit costs'!$C$24,'Unit costs'!$C$25))</f>
        <v>0</v>
      </c>
      <c r="J99" s="40">
        <f>IF(D100=E99,G99*IF($F99='Unit costs'!$B$24,'Unit costs'!$C$30,'Unit costs'!$C$25),0)</f>
        <v>0</v>
      </c>
    </row>
    <row r="100" spans="2:10" x14ac:dyDescent="0.25">
      <c r="B100" s="37"/>
      <c r="C100" s="42"/>
      <c r="D100" s="42"/>
      <c r="E100" s="42"/>
      <c r="F100" s="16"/>
      <c r="G100" s="42"/>
      <c r="H100" s="40">
        <f>IFERROR(G100*IF(D101&lt;&gt;E100,(IF(VLOOKUP(D101,'Unit costs'!$B$11:$C$21,2,FALSE)&gt;=VLOOKUP(E100,'Unit costs'!$B$11:$C$21,2,FALSE),VLOOKUP(D101,'Unit costs'!$B$11:$C$21,2,FALSE),VLOOKUP(E100,'Unit costs'!$B$11:$C$21,2,FALSE))),0)," ")</f>
        <v>0</v>
      </c>
      <c r="I100" s="40">
        <f>IF(D101=E100,0,G100*IF($F100='Unit costs'!$B$24,'Unit costs'!$C$24,'Unit costs'!$C$25))</f>
        <v>0</v>
      </c>
      <c r="J100" s="40">
        <f>IF(D101=E100,G100*IF($F100='Unit costs'!$B$24,'Unit costs'!$C$30,'Unit costs'!$C$25),0)</f>
        <v>0</v>
      </c>
    </row>
    <row r="101" spans="2:10" x14ac:dyDescent="0.25">
      <c r="B101" s="37"/>
      <c r="C101" s="42"/>
      <c r="D101" s="42"/>
      <c r="E101" s="42"/>
      <c r="F101" s="16"/>
      <c r="G101" s="42"/>
      <c r="H101" s="40">
        <f>IFERROR(G101*IF(D102&lt;&gt;E101,(IF(VLOOKUP(D102,'Unit costs'!$B$11:$C$21,2,FALSE)&gt;=VLOOKUP(E101,'Unit costs'!$B$11:$C$21,2,FALSE),VLOOKUP(D102,'Unit costs'!$B$11:$C$21,2,FALSE),VLOOKUP(E101,'Unit costs'!$B$11:$C$21,2,FALSE))),0)," ")</f>
        <v>0</v>
      </c>
      <c r="I101" s="40">
        <f>IF(D102=E101,0,G101*IF($F101='Unit costs'!$B$24,'Unit costs'!$C$24,'Unit costs'!$C$25))</f>
        <v>0</v>
      </c>
      <c r="J101" s="40">
        <f>IF(D102=E101,G101*IF($F101='Unit costs'!$B$24,'Unit costs'!$C$30,'Unit costs'!$C$25),0)</f>
        <v>0</v>
      </c>
    </row>
    <row r="102" spans="2:10" x14ac:dyDescent="0.25">
      <c r="B102" s="37"/>
      <c r="C102" s="42"/>
      <c r="D102" s="42"/>
      <c r="E102" s="42"/>
      <c r="F102" s="16"/>
      <c r="G102" s="42"/>
      <c r="H102" s="40">
        <f>IFERROR(G102*IF(D103&lt;&gt;E102,(IF(VLOOKUP(D103,'Unit costs'!$B$11:$C$21,2,FALSE)&gt;=VLOOKUP(E102,'Unit costs'!$B$11:$C$21,2,FALSE),VLOOKUP(D103,'Unit costs'!$B$11:$C$21,2,FALSE),VLOOKUP(E102,'Unit costs'!$B$11:$C$21,2,FALSE))),0)," ")</f>
        <v>0</v>
      </c>
      <c r="I102" s="40">
        <f>IF(D103=E102,0,G102*IF($F102='Unit costs'!$B$24,'Unit costs'!$C$24,'Unit costs'!$C$25))</f>
        <v>0</v>
      </c>
      <c r="J102" s="40">
        <f>IF(D103=E102,G102*IF($F102='Unit costs'!$B$24,'Unit costs'!$C$30,'Unit costs'!$C$25),0)</f>
        <v>0</v>
      </c>
    </row>
    <row r="103" spans="2:10" x14ac:dyDescent="0.25">
      <c r="B103" s="37"/>
      <c r="C103" s="42"/>
      <c r="D103" s="42"/>
      <c r="E103" s="42"/>
      <c r="F103" s="16"/>
      <c r="G103" s="42"/>
      <c r="H103" s="40">
        <f>IFERROR(G103*IF(D104&lt;&gt;E103,(IF(VLOOKUP(D104,'Unit costs'!$B$11:$C$21,2,FALSE)&gt;=VLOOKUP(E103,'Unit costs'!$B$11:$C$21,2,FALSE),VLOOKUP(D104,'Unit costs'!$B$11:$C$21,2,FALSE),VLOOKUP(E103,'Unit costs'!$B$11:$C$21,2,FALSE))),0)," ")</f>
        <v>0</v>
      </c>
      <c r="I103" s="40">
        <f>IF(D104=E103,0,G103*IF($F103='Unit costs'!$B$24,'Unit costs'!$C$24,'Unit costs'!$C$25))</f>
        <v>0</v>
      </c>
      <c r="J103" s="40">
        <f>IF(D104=E103,G103*IF($F103='Unit costs'!$B$24,'Unit costs'!$C$30,'Unit costs'!$C$25),0)</f>
        <v>0</v>
      </c>
    </row>
    <row r="104" spans="2:10" x14ac:dyDescent="0.25">
      <c r="B104" s="37"/>
      <c r="C104" s="42"/>
      <c r="D104" s="42"/>
      <c r="E104" s="42"/>
      <c r="F104" s="16"/>
      <c r="G104" s="42"/>
      <c r="H104" s="40">
        <f>IFERROR(G104*IF(D105&lt;&gt;E104,(IF(VLOOKUP(D105,'Unit costs'!$B$11:$C$21,2,FALSE)&gt;=VLOOKUP(E104,'Unit costs'!$B$11:$C$21,2,FALSE),VLOOKUP(D105,'Unit costs'!$B$11:$C$21,2,FALSE),VLOOKUP(E104,'Unit costs'!$B$11:$C$21,2,FALSE))),0)," ")</f>
        <v>0</v>
      </c>
      <c r="I104" s="40">
        <f>IF(D105=E104,0,G104*IF($F104='Unit costs'!$B$24,'Unit costs'!$C$24,'Unit costs'!$C$25))</f>
        <v>0</v>
      </c>
      <c r="J104" s="40">
        <f>IF(D105=E104,G104*IF($F104='Unit costs'!$B$24,'Unit costs'!$C$30,'Unit costs'!$C$25),0)</f>
        <v>0</v>
      </c>
    </row>
    <row r="105" spans="2:10" x14ac:dyDescent="0.25">
      <c r="B105" s="37"/>
      <c r="C105" s="42"/>
      <c r="D105" s="42"/>
      <c r="E105" s="42"/>
      <c r="F105" s="16"/>
      <c r="G105" s="42"/>
      <c r="H105" s="40">
        <f>IFERROR(G105*IF(D106&lt;&gt;E105,(IF(VLOOKUP(D106,'Unit costs'!$B$11:$C$21,2,FALSE)&gt;=VLOOKUP(E105,'Unit costs'!$B$11:$C$21,2,FALSE),VLOOKUP(D106,'Unit costs'!$B$11:$C$21,2,FALSE),VLOOKUP(E105,'Unit costs'!$B$11:$C$21,2,FALSE))),0)," ")</f>
        <v>0</v>
      </c>
      <c r="I105" s="40">
        <f>IF(D106=E105,0,G105*IF($F105='Unit costs'!$B$24,'Unit costs'!$C$24,'Unit costs'!$C$25))</f>
        <v>0</v>
      </c>
      <c r="J105" s="40">
        <f>IF(D106=E105,G105*IF($F105='Unit costs'!$B$24,'Unit costs'!$C$30,'Unit costs'!$C$25),0)</f>
        <v>0</v>
      </c>
    </row>
    <row r="106" spans="2:10" x14ac:dyDescent="0.25">
      <c r="B106" s="37"/>
      <c r="C106" s="42"/>
      <c r="D106" s="42"/>
      <c r="E106" s="42"/>
      <c r="F106" s="16"/>
      <c r="G106" s="42"/>
      <c r="H106" s="40">
        <f>IFERROR(G106*IF(D107&lt;&gt;E106,(IF(VLOOKUP(D107,'Unit costs'!$B$11:$C$21,2,FALSE)&gt;=VLOOKUP(E106,'Unit costs'!$B$11:$C$21,2,FALSE),VLOOKUP(D107,'Unit costs'!$B$11:$C$21,2,FALSE),VLOOKUP(E106,'Unit costs'!$B$11:$C$21,2,FALSE))),0)," ")</f>
        <v>0</v>
      </c>
      <c r="I106" s="40">
        <f>IF(D107=E106,0,G106*IF($F106='Unit costs'!$B$24,'Unit costs'!$C$24,'Unit costs'!$C$25))</f>
        <v>0</v>
      </c>
      <c r="J106" s="40">
        <f>IF(D107=E106,G106*IF($F106='Unit costs'!$B$24,'Unit costs'!$C$30,'Unit costs'!$C$25),0)</f>
        <v>0</v>
      </c>
    </row>
    <row r="107" spans="2:10" x14ac:dyDescent="0.25">
      <c r="B107" s="37"/>
      <c r="C107" s="42"/>
      <c r="D107" s="42"/>
      <c r="E107" s="42"/>
      <c r="F107" s="16"/>
      <c r="G107" s="42"/>
      <c r="H107" s="40">
        <f>IFERROR(G107*IF(D108&lt;&gt;E107,(IF(VLOOKUP(D108,'Unit costs'!$B$11:$C$21,2,FALSE)&gt;=VLOOKUP(E107,'Unit costs'!$B$11:$C$21,2,FALSE),VLOOKUP(D108,'Unit costs'!$B$11:$C$21,2,FALSE),VLOOKUP(E107,'Unit costs'!$B$11:$C$21,2,FALSE))),0)," ")</f>
        <v>0</v>
      </c>
      <c r="I107" s="40">
        <f>IF(D108=E107,0,G107*IF($F107='Unit costs'!$B$24,'Unit costs'!$C$24,'Unit costs'!$C$25))</f>
        <v>0</v>
      </c>
      <c r="J107" s="40">
        <f>IF(D108=E107,G107*IF($F107='Unit costs'!$B$24,'Unit costs'!$C$30,'Unit costs'!$C$25),0)</f>
        <v>0</v>
      </c>
    </row>
    <row r="108" spans="2:10" x14ac:dyDescent="0.25">
      <c r="B108" s="41"/>
      <c r="C108" s="42"/>
      <c r="D108" s="42"/>
    </row>
    <row r="109" spans="2:10" x14ac:dyDescent="0.25">
      <c r="B109" s="41"/>
    </row>
    <row r="110" spans="2:10" x14ac:dyDescent="0.25">
      <c r="B110" s="41"/>
    </row>
    <row r="111" spans="2:10" x14ac:dyDescent="0.25">
      <c r="B111" s="41"/>
    </row>
    <row r="112" spans="2:10" x14ac:dyDescent="0.25">
      <c r="B112" s="41"/>
    </row>
    <row r="113" spans="2:2" x14ac:dyDescent="0.25">
      <c r="B113" s="41"/>
    </row>
    <row r="114" spans="2:2" x14ac:dyDescent="0.25">
      <c r="B114" s="41"/>
    </row>
    <row r="115" spans="2:2" x14ac:dyDescent="0.25">
      <c r="B115" s="41"/>
    </row>
    <row r="116" spans="2:2" x14ac:dyDescent="0.25">
      <c r="B116" s="41"/>
    </row>
    <row r="117" spans="2:2" x14ac:dyDescent="0.25">
      <c r="B117" s="41"/>
    </row>
    <row r="118" spans="2:2" x14ac:dyDescent="0.25">
      <c r="B118" s="41"/>
    </row>
    <row r="119" spans="2:2" x14ac:dyDescent="0.25">
      <c r="B119" s="41"/>
    </row>
    <row r="120" spans="2:2" x14ac:dyDescent="0.25">
      <c r="B120" s="41"/>
    </row>
    <row r="121" spans="2:2" x14ac:dyDescent="0.25">
      <c r="B121" s="41"/>
    </row>
    <row r="122" spans="2:2" x14ac:dyDescent="0.25">
      <c r="B122" s="41"/>
    </row>
    <row r="123" spans="2:2" x14ac:dyDescent="0.25">
      <c r="B123" s="41"/>
    </row>
    <row r="124" spans="2:2" x14ac:dyDescent="0.25">
      <c r="B124" s="41"/>
    </row>
    <row r="125" spans="2:2" x14ac:dyDescent="0.25">
      <c r="B125" s="41"/>
    </row>
    <row r="126" spans="2:2" x14ac:dyDescent="0.25">
      <c r="B126" s="41"/>
    </row>
    <row r="127" spans="2:2" x14ac:dyDescent="0.25">
      <c r="B127" s="41"/>
    </row>
  </sheetData>
  <sheetProtection algorithmName="SHA-512" hashValue="UmUzk5oN6JtngRe/QKMXJ80xEi7RcOSNfLF6bWft6Ro7ccS/mpJHYHQD5LbDoTjRk4vLqargFkYGaLFlyCQkSA==" saltValue="HNpHg/678moO9qK1fR/4Ag==" spinCount="100000" sheet="1" objects="1" scenarios="1"/>
  <protectedRanges>
    <protectedRange sqref="F97:F107 E44:G56 D57:F58 E71:G82 D72:D82 C18:G42 C45:C69 D68:F69 E59:G67 D94:G95 C72:C95 D84:G92 C96:G96" name="Område2"/>
  </protectedRanges>
  <mergeCells count="107">
    <mergeCell ref="H80:J80"/>
    <mergeCell ref="H81:J81"/>
    <mergeCell ref="H82:J82"/>
    <mergeCell ref="H83:J83"/>
    <mergeCell ref="D59:G59"/>
    <mergeCell ref="H45:J45"/>
    <mergeCell ref="H46:J46"/>
    <mergeCell ref="H47:J47"/>
    <mergeCell ref="H48:J48"/>
    <mergeCell ref="H49:J49"/>
    <mergeCell ref="H50:J50"/>
    <mergeCell ref="H55:J55"/>
    <mergeCell ref="H56:J56"/>
    <mergeCell ref="H57:J57"/>
    <mergeCell ref="D80:G80"/>
    <mergeCell ref="D81:G81"/>
    <mergeCell ref="D82:G82"/>
    <mergeCell ref="D84:G84"/>
    <mergeCell ref="D75:G75"/>
    <mergeCell ref="D76:G76"/>
    <mergeCell ref="D77:G77"/>
    <mergeCell ref="D78:G78"/>
    <mergeCell ref="D79:G79"/>
    <mergeCell ref="H59:J59"/>
    <mergeCell ref="D48:G48"/>
    <mergeCell ref="D56:G56"/>
    <mergeCell ref="D57:G57"/>
    <mergeCell ref="H84:J84"/>
    <mergeCell ref="D85:G85"/>
    <mergeCell ref="H85:J85"/>
    <mergeCell ref="B3:J3"/>
    <mergeCell ref="L2:Q2"/>
    <mergeCell ref="L3:Q3"/>
    <mergeCell ref="D63:G63"/>
    <mergeCell ref="H63:J63"/>
    <mergeCell ref="D64:G64"/>
    <mergeCell ref="H64:J64"/>
    <mergeCell ref="D65:G65"/>
    <mergeCell ref="H65:J65"/>
    <mergeCell ref="H60:J60"/>
    <mergeCell ref="D60:G60"/>
    <mergeCell ref="D61:G61"/>
    <mergeCell ref="H61:J61"/>
    <mergeCell ref="D62:G62"/>
    <mergeCell ref="H62:J62"/>
    <mergeCell ref="H75:J75"/>
    <mergeCell ref="H76:J76"/>
    <mergeCell ref="C1:J1"/>
    <mergeCell ref="C9:D9"/>
    <mergeCell ref="D6:G6"/>
    <mergeCell ref="D7:G7"/>
    <mergeCell ref="D54:G54"/>
    <mergeCell ref="D55:G55"/>
    <mergeCell ref="L4:Q4"/>
    <mergeCell ref="D49:G49"/>
    <mergeCell ref="D50:G50"/>
    <mergeCell ref="D51:G51"/>
    <mergeCell ref="D52:G52"/>
    <mergeCell ref="D53:G53"/>
    <mergeCell ref="D44:G44"/>
    <mergeCell ref="H44:J44"/>
    <mergeCell ref="D45:G45"/>
    <mergeCell ref="D46:G46"/>
    <mergeCell ref="D47:G47"/>
    <mergeCell ref="H51:J51"/>
    <mergeCell ref="H52:J52"/>
    <mergeCell ref="H53:J53"/>
    <mergeCell ref="H54:J54"/>
    <mergeCell ref="C10:I10"/>
    <mergeCell ref="H77:J77"/>
    <mergeCell ref="H78:J78"/>
    <mergeCell ref="H79:J79"/>
    <mergeCell ref="D66:G66"/>
    <mergeCell ref="H66:J66"/>
    <mergeCell ref="D67:G67"/>
    <mergeCell ref="H67:J67"/>
    <mergeCell ref="D68:G68"/>
    <mergeCell ref="H68:J68"/>
    <mergeCell ref="D71:G71"/>
    <mergeCell ref="H72:J72"/>
    <mergeCell ref="H71:J71"/>
    <mergeCell ref="H73:J73"/>
    <mergeCell ref="H74:J74"/>
    <mergeCell ref="D72:G72"/>
    <mergeCell ref="D73:G73"/>
    <mergeCell ref="D74:G74"/>
    <mergeCell ref="D89:G89"/>
    <mergeCell ref="H89:J89"/>
    <mergeCell ref="D90:G90"/>
    <mergeCell ref="H90:J90"/>
    <mergeCell ref="D91:G91"/>
    <mergeCell ref="H91:J91"/>
    <mergeCell ref="D86:G86"/>
    <mergeCell ref="H86:J86"/>
    <mergeCell ref="D87:G87"/>
    <mergeCell ref="H87:J87"/>
    <mergeCell ref="D88:G88"/>
    <mergeCell ref="H88:J88"/>
    <mergeCell ref="D95:G95"/>
    <mergeCell ref="H95:J95"/>
    <mergeCell ref="D96:G96"/>
    <mergeCell ref="H96:J96"/>
    <mergeCell ref="D92:G92"/>
    <mergeCell ref="H92:J92"/>
    <mergeCell ref="H93:J93"/>
    <mergeCell ref="D94:G94"/>
    <mergeCell ref="H94:J94"/>
  </mergeCells>
  <conditionalFormatting sqref="B97:B107 E97:G107 C97:D108">
    <cfRule type="containsBlanks" dxfId="10" priority="5">
      <formula>LEN(TRIM(B97))=0</formula>
    </cfRule>
  </conditionalFormatting>
  <conditionalFormatting sqref="D7">
    <cfRule type="containsText" dxfId="9" priority="15" operator="containsText" text="select number">
      <formula>NOT(ISERROR(SEARCH("select number",D7)))</formula>
    </cfRule>
  </conditionalFormatting>
  <conditionalFormatting sqref="D45">
    <cfRule type="expression" dxfId="8" priority="23">
      <formula>AND(F45=G45,F45&lt;&gt;"",G45&lt;&gt;"")</formula>
    </cfRule>
  </conditionalFormatting>
  <conditionalFormatting sqref="D6:G6 D7">
    <cfRule type="containsBlanks" dxfId="7" priority="20">
      <formula>LEN(TRIM(D6))=0</formula>
    </cfRule>
  </conditionalFormatting>
  <conditionalFormatting sqref="F18:F42 F97:F107">
    <cfRule type="expression" priority="21">
      <formula>AND($D$19&lt;&gt;$E$18)</formula>
    </cfRule>
  </conditionalFormatting>
  <conditionalFormatting sqref="H18:H42 H72:H83 H97:I107">
    <cfRule type="expression" dxfId="6" priority="18">
      <formula>AND(F18=G18,F18&lt;&gt;"",G18&lt;&gt;"")</formula>
    </cfRule>
  </conditionalFormatting>
  <conditionalFormatting sqref="H85">
    <cfRule type="expression" dxfId="5" priority="25">
      <formula>AND(F84=G84,F84&lt;&gt;"",G84&lt;&gt;"")</formula>
    </cfRule>
  </conditionalFormatting>
  <conditionalFormatting sqref="H85:H93 H95:H96">
    <cfRule type="cellIs" dxfId="4" priority="1" operator="equal">
      <formula>0</formula>
    </cfRule>
  </conditionalFormatting>
  <conditionalFormatting sqref="H86:H93">
    <cfRule type="expression" dxfId="3" priority="2">
      <formula>AND(F86=G86,F86&lt;&gt;"",G86&lt;&gt;"")</formula>
    </cfRule>
  </conditionalFormatting>
  <conditionalFormatting sqref="H95:H96">
    <cfRule type="expression" dxfId="2" priority="3">
      <formula>AND(F94=G94,F94&lt;&gt;"",G94&lt;&gt;"")</formula>
    </cfRule>
  </conditionalFormatting>
  <conditionalFormatting sqref="H16:J16">
    <cfRule type="cellIs" dxfId="1" priority="7" operator="equal">
      <formula>0</formula>
    </cfRule>
  </conditionalFormatting>
  <conditionalFormatting sqref="H18:J42 D45 H72:J72 H73:H83 H97:J107">
    <cfRule type="cellIs" dxfId="0" priority="8" operator="equal">
      <formula>0</formula>
    </cfRule>
  </conditionalFormatting>
  <dataValidations count="4">
    <dataValidation type="whole" operator="greaterThan" allowBlank="1" showInputMessage="1" showErrorMessage="1" sqref="G97:G107 G18:G42" xr:uid="{E4B50AB3-3DFC-48D4-8909-3A19F1271976}">
      <formula1>0</formula1>
    </dataValidation>
    <dataValidation type="whole" allowBlank="1" showInputMessage="1" showErrorMessage="1" sqref="H45:J49 H51:J60 H62:J69" xr:uid="{9B816B71-5B6E-4A30-992F-565D3912AC2E}">
      <formula1>0</formula1>
      <formula2>9.99999999999999E+49</formula2>
    </dataValidation>
    <dataValidation type="whole" allowBlank="1" showInputMessage="1" showErrorMessage="1" sqref="H72:J96" xr:uid="{7BC702DC-DC61-4E8E-97EC-94FF53EFD118}">
      <formula1>0</formula1>
      <formula2>99999999</formula2>
    </dataValidation>
    <dataValidation type="whole" allowBlank="1" showInputMessage="1" showErrorMessage="1" sqref="H50:J50 H61:J61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ignoredErrors>
    <ignoredError sqref="H91:H92 H81:H8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'Unit costs'!$B$24:$B$25</xm:f>
          </x14:formula1>
          <xm:sqref>F97:F107 F18:F42</xm:sqref>
        </x14:dataValidation>
        <x14:dataValidation type="list" allowBlank="1" showInputMessage="1" showErrorMessage="1" xr:uid="{130AFEED-CE11-42D5-B051-D281CEF1987B}">
          <x14:formula1>
            <xm:f>'Unit costs'!$B$11:$B$21</xm:f>
          </x14:formula1>
          <xm:sqref>D97:D108 E97:E107 D18:E42</xm:sqref>
        </x14:dataValidation>
        <x14:dataValidation type="list" showInputMessage="1" showErrorMessage="1" xr:uid="{18C28359-F018-4BA8-B57D-6626B2A6931E}">
          <x14:formula1>
            <xm:f>'listar-fela'!$A$9:$A$14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D33" sqref="D33"/>
    </sheetView>
  </sheetViews>
  <sheetFormatPr defaultRowHeight="15" x14ac:dyDescent="0.25"/>
  <cols>
    <col min="1" max="1" width="5.7109375" customWidth="1"/>
    <col min="2" max="2" width="40.5703125" customWidth="1"/>
    <col min="3" max="3" width="28.28515625" customWidth="1"/>
    <col min="4" max="4" width="38" customWidth="1"/>
  </cols>
  <sheetData>
    <row r="2" spans="2:4" ht="18.75" x14ac:dyDescent="0.3">
      <c r="B2" s="3" t="s">
        <v>34</v>
      </c>
      <c r="C2" s="1"/>
      <c r="D2" s="1"/>
    </row>
    <row r="3" spans="2:4" ht="15.75" thickBot="1" x14ac:dyDescent="0.3"/>
    <row r="4" spans="2:4" x14ac:dyDescent="0.25">
      <c r="B4" s="6" t="s">
        <v>12</v>
      </c>
      <c r="C4" s="7"/>
    </row>
    <row r="5" spans="2:4" x14ac:dyDescent="0.25">
      <c r="B5" t="s">
        <v>35</v>
      </c>
      <c r="C5" s="2">
        <v>4000</v>
      </c>
    </row>
    <row r="6" spans="2:4" ht="15.75" thickBot="1" x14ac:dyDescent="0.3">
      <c r="B6" s="4" t="s">
        <v>36</v>
      </c>
      <c r="C6" s="5">
        <v>2000</v>
      </c>
    </row>
    <row r="7" spans="2:4" x14ac:dyDescent="0.25">
      <c r="C7" s="12"/>
    </row>
    <row r="8" spans="2:4" x14ac:dyDescent="0.25">
      <c r="C8" s="12"/>
    </row>
    <row r="9" spans="2:4" ht="16.5" thickBot="1" x14ac:dyDescent="0.3">
      <c r="B9" s="13" t="s">
        <v>37</v>
      </c>
    </row>
    <row r="10" spans="2:4" x14ac:dyDescent="0.25">
      <c r="B10" s="6" t="s">
        <v>38</v>
      </c>
      <c r="C10" s="6" t="s">
        <v>39</v>
      </c>
    </row>
    <row r="11" spans="2:4" x14ac:dyDescent="0.25">
      <c r="B11" t="s">
        <v>40</v>
      </c>
      <c r="C11" s="8">
        <v>630</v>
      </c>
    </row>
    <row r="12" spans="2:4" x14ac:dyDescent="0.25">
      <c r="B12" t="s">
        <v>41</v>
      </c>
      <c r="C12" s="8">
        <v>630</v>
      </c>
    </row>
    <row r="13" spans="2:4" x14ac:dyDescent="0.25">
      <c r="B13" t="s">
        <v>42</v>
      </c>
      <c r="C13" s="8">
        <v>630</v>
      </c>
    </row>
    <row r="14" spans="2:4" x14ac:dyDescent="0.25">
      <c r="B14" t="s">
        <v>43</v>
      </c>
      <c r="C14" s="8">
        <v>630</v>
      </c>
    </row>
    <row r="15" spans="2:4" x14ac:dyDescent="0.25">
      <c r="B15" t="s">
        <v>44</v>
      </c>
      <c r="C15" s="8">
        <v>630</v>
      </c>
    </row>
    <row r="16" spans="2:4" x14ac:dyDescent="0.25">
      <c r="B16" t="s">
        <v>45</v>
      </c>
      <c r="C16" s="8">
        <v>630</v>
      </c>
    </row>
    <row r="17" spans="2:3" x14ac:dyDescent="0.25">
      <c r="B17" t="s">
        <v>46</v>
      </c>
      <c r="C17" s="8">
        <v>630</v>
      </c>
    </row>
    <row r="18" spans="2:3" x14ac:dyDescent="0.25">
      <c r="B18" t="s">
        <v>47</v>
      </c>
      <c r="C18" s="8">
        <v>630</v>
      </c>
    </row>
    <row r="19" spans="2:3" x14ac:dyDescent="0.25">
      <c r="B19" t="s">
        <v>48</v>
      </c>
      <c r="C19" s="8">
        <v>1600</v>
      </c>
    </row>
    <row r="20" spans="2:3" x14ac:dyDescent="0.25">
      <c r="B20" t="s">
        <v>49</v>
      </c>
      <c r="C20" s="8">
        <v>960</v>
      </c>
    </row>
    <row r="21" spans="2:3" ht="15.75" thickBot="1" x14ac:dyDescent="0.3">
      <c r="B21" s="4" t="s">
        <v>50</v>
      </c>
      <c r="C21" s="9">
        <v>960</v>
      </c>
    </row>
    <row r="22" spans="2:3" ht="15.75" thickBot="1" x14ac:dyDescent="0.3">
      <c r="C22" s="8"/>
    </row>
    <row r="23" spans="2:3" ht="30" x14ac:dyDescent="0.25">
      <c r="B23" s="11" t="s">
        <v>51</v>
      </c>
      <c r="C23" s="52" t="s">
        <v>39</v>
      </c>
    </row>
    <row r="24" spans="2:3" x14ac:dyDescent="0.25">
      <c r="B24" t="s">
        <v>52</v>
      </c>
      <c r="C24" s="8">
        <v>175</v>
      </c>
    </row>
    <row r="25" spans="2:3" ht="15.75" thickBot="1" x14ac:dyDescent="0.3">
      <c r="B25" s="4" t="s">
        <v>53</v>
      </c>
      <c r="C25" s="9">
        <v>0</v>
      </c>
    </row>
    <row r="26" spans="2:3" x14ac:dyDescent="0.25">
      <c r="C26" s="8"/>
    </row>
    <row r="27" spans="2:3" x14ac:dyDescent="0.25">
      <c r="C27" s="8"/>
    </row>
    <row r="28" spans="2:3" ht="33" customHeight="1" thickBot="1" x14ac:dyDescent="0.3">
      <c r="B28" s="88" t="s">
        <v>54</v>
      </c>
      <c r="C28" s="88"/>
    </row>
    <row r="29" spans="2:3" x14ac:dyDescent="0.25">
      <c r="B29" s="11" t="s">
        <v>55</v>
      </c>
      <c r="C29" s="52" t="s">
        <v>39</v>
      </c>
    </row>
    <row r="30" spans="2:3" x14ac:dyDescent="0.25">
      <c r="B30" t="s">
        <v>52</v>
      </c>
      <c r="C30" s="8">
        <v>475</v>
      </c>
    </row>
    <row r="31" spans="2:3" ht="15.75" thickBot="1" x14ac:dyDescent="0.3">
      <c r="B31" s="4" t="s">
        <v>53</v>
      </c>
      <c r="C31" s="9">
        <v>0</v>
      </c>
    </row>
    <row r="32" spans="2:3" x14ac:dyDescent="0.25">
      <c r="C32" s="1"/>
    </row>
    <row r="33" spans="3:3" x14ac:dyDescent="0.25">
      <c r="C33" s="1"/>
    </row>
  </sheetData>
  <sheetProtection algorithmName="SHA-512" hashValue="3Fm1PupT9b+JzThOnZ9moAM25sd8UqbEhQlIuHqXXGpHn2GJprgeoik/X/xtGBOtkL4G2PQ2XLfVlaaXsPRJgQ==" saltValue="jfyJlRuXUj9+e0E2PerFCQ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A14" sqref="A14"/>
    </sheetView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s="10" t="s">
        <v>57</v>
      </c>
    </row>
    <row r="3" spans="1:1" x14ac:dyDescent="0.25">
      <c r="A3" s="10" t="s">
        <v>58</v>
      </c>
    </row>
    <row r="4" spans="1:1" x14ac:dyDescent="0.25">
      <c r="A4" s="10"/>
    </row>
    <row r="5" spans="1:1" x14ac:dyDescent="0.25">
      <c r="A5" s="10"/>
    </row>
    <row r="6" spans="1:1" x14ac:dyDescent="0.25">
      <c r="A6" s="10"/>
    </row>
    <row r="7" spans="1:1" x14ac:dyDescent="0.25">
      <c r="A7" s="10"/>
    </row>
    <row r="8" spans="1:1" x14ac:dyDescent="0.25">
      <c r="A8" s="10"/>
    </row>
    <row r="9" spans="1:1" x14ac:dyDescent="0.25">
      <c r="A9" t="s">
        <v>8</v>
      </c>
    </row>
    <row r="10" spans="1:1" x14ac:dyDescent="0.25">
      <c r="A10">
        <v>3</v>
      </c>
    </row>
    <row r="11" spans="1:1" x14ac:dyDescent="0.25">
      <c r="A11">
        <v>4</v>
      </c>
    </row>
    <row r="12" spans="1:1" x14ac:dyDescent="0.25">
      <c r="A12">
        <v>5</v>
      </c>
    </row>
    <row r="13" spans="1:1" x14ac:dyDescent="0.25">
      <c r="A13">
        <v>6</v>
      </c>
    </row>
    <row r="14" spans="1:1" x14ac:dyDescent="0.25">
      <c r="A14" t="s">
        <v>59</v>
      </c>
    </row>
    <row r="18" spans="1:4" x14ac:dyDescent="0.25">
      <c r="A18" s="10"/>
    </row>
    <row r="19" spans="1:4" x14ac:dyDescent="0.25">
      <c r="A19" s="10"/>
    </row>
    <row r="22" spans="1:4" x14ac:dyDescent="0.25">
      <c r="A22">
        <f>IFERROR(IF(Activity!D7="6 or more", 11000, 3000+(Activity!D7*1000-1000)),0)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6" ma:contentTypeDescription="Create a new document." ma:contentTypeScope="" ma:versionID="0cf84f0e41367b622d3546046cdac48e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00968909fba71b53bcbe442ecabfa7b2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783e0c-fd03-4449-9a43-98f5cb6752fb}" ma:internalName="TaxCatchAll" ma:showField="CatchAllData" ma:web="8213e2a5-88ce-4006-a868-8edb06830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  <TaxCatchAll xmlns="8213e2a5-88ce-4006-a868-8edb068306db" xsi:nil="true"/>
    <lcf76f155ced4ddcb4097134ff3c332f xmlns="077f3634-5e1b-4ec1-83c0-6b9cc94b74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0707B1-7812-4A66-8045-D6500F2A3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D898A2-8E4C-4102-9C35-AACEC0C67D66}">
  <ds:schemaRefs>
    <ds:schemaRef ds:uri="http://schemas.microsoft.com/office/2006/metadata/properties"/>
    <ds:schemaRef ds:uri="http://schemas.microsoft.com/office/infopath/2007/PartnerControls"/>
    <ds:schemaRef ds:uri="8213e2a5-88ce-4006-a868-8edb068306db"/>
    <ds:schemaRef ds:uri="077f3634-5e1b-4ec1-83c0-6b9cc94b74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Activity</vt:lpstr>
      <vt:lpstr>Unit costs</vt:lpstr>
      <vt:lpstr>listar-fela</vt:lpstr>
      <vt:lpstr>activity</vt:lpstr>
      <vt:lpstr>cat</vt:lpstr>
      <vt:lpstr>Activity!Print_Area</vt:lpstr>
      <vt:lpstr>programme</vt:lpstr>
      <vt:lpstr>type</vt:lpstr>
      <vt:lpstr>typeb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Malene Vangdrup</dc:creator>
  <cp:keywords/>
  <dc:description/>
  <cp:lastModifiedBy>Eydís Inga Valsdóttir - RR</cp:lastModifiedBy>
  <cp:revision/>
  <dcterms:created xsi:type="dcterms:W3CDTF">2015-08-24T06:29:30Z</dcterms:created>
  <dcterms:modified xsi:type="dcterms:W3CDTF">2023-10-23T14:28:05Z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